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105" windowWidth="11355" windowHeight="7935" tabRatio="759" firstSheet="6" activeTab="10"/>
  </bookViews>
  <sheets>
    <sheet name="Instructions" sheetId="16" r:id="rId1"/>
    <sheet name="1-n for CI for m" sheetId="12" r:id="rId2"/>
    <sheet name="2-n for CI for p" sheetId="17" r:id="rId3"/>
    <sheet name="3-n for CI for md" sheetId="18" r:id="rId4"/>
    <sheet name="4-n1,n2 for CI for (m1-m2)" sheetId="19" r:id="rId5"/>
    <sheet name="5-n1,n2 for CI for (p1-p2)" sheetId="20" r:id="rId6"/>
    <sheet name="6-n for Test for m" sheetId="14" r:id="rId7"/>
    <sheet name="7-n for Test for p" sheetId="22" r:id="rId8"/>
    <sheet name="8-n for Test for md" sheetId="23" r:id="rId9"/>
    <sheet name="9-n1,n2 for Test for (m1-m2)" sheetId="24" r:id="rId10"/>
    <sheet name="10-n1,n2 for Test for (p1-p2)" sheetId="25" r:id="rId11"/>
  </sheets>
  <definedNames>
    <definedName name="_xlnm.Print_Area" localSheetId="10">'10-n1,n2 for Test for (p1-p2)'!$A$1:$E$45</definedName>
    <definedName name="_xlnm.Print_Area" localSheetId="1">'1-n for CI for m'!$A$1:$E$35</definedName>
    <definedName name="_xlnm.Print_Area" localSheetId="2">'2-n for CI for p'!$A$1:$E$35</definedName>
    <definedName name="_xlnm.Print_Area" localSheetId="3">'3-n for CI for md'!$A$1:$E$35</definedName>
    <definedName name="_xlnm.Print_Area" localSheetId="4">'4-n1,n2 for CI for (m1-m2)'!$A$1:$E$35</definedName>
    <definedName name="_xlnm.Print_Area" localSheetId="5">'5-n1,n2 for CI for (p1-p2)'!$A$1:$E$35</definedName>
    <definedName name="_xlnm.Print_Area" localSheetId="6">'6-n for Test for m'!$A$1:$E$45</definedName>
    <definedName name="_xlnm.Print_Area" localSheetId="7">'7-n for Test for p'!$A$1:$E$45</definedName>
    <definedName name="_xlnm.Print_Area" localSheetId="8">'8-n for Test for md'!$A$1:$E$45</definedName>
    <definedName name="_xlnm.Print_Area" localSheetId="9">'9-n1,n2 for Test for (m1-m2)'!$A$1:$E$45</definedName>
    <definedName name="_xlnm.Print_Area" localSheetId="0">Instructions!$A$1:$B$19</definedName>
  </definedNames>
  <calcPr calcId="125725"/>
</workbook>
</file>

<file path=xl/calcChain.xml><?xml version="1.0" encoding="utf-8"?>
<calcChain xmlns="http://schemas.openxmlformats.org/spreadsheetml/2006/main">
  <c r="C26" i="25"/>
  <c r="C25"/>
  <c r="C24"/>
  <c r="C27" s="1"/>
  <c r="C23" s="1"/>
  <c r="C24" i="24"/>
  <c r="C23"/>
  <c r="C25"/>
  <c r="C24" i="23"/>
  <c r="C25" s="1"/>
  <c r="C21" s="1"/>
  <c r="C23"/>
  <c r="C22"/>
  <c r="C24" i="22"/>
  <c r="C23"/>
  <c r="C22"/>
  <c r="C24" i="14"/>
  <c r="C23"/>
  <c r="C22"/>
  <c r="C19" i="20"/>
  <c r="C18"/>
  <c r="C18" i="19"/>
  <c r="C17"/>
  <c r="C18" i="18"/>
  <c r="C17"/>
  <c r="C16" s="1"/>
  <c r="C18" i="17"/>
  <c r="C17"/>
  <c r="C16" s="1"/>
  <c r="C19" i="12"/>
  <c r="C17" s="1"/>
  <c r="C18"/>
  <c r="C16" i="19" l="1"/>
  <c r="C26" i="24"/>
  <c r="C22" s="1"/>
  <c r="C25" i="22"/>
  <c r="C21" s="1"/>
  <c r="C25" i="14"/>
  <c r="C21" s="1"/>
  <c r="C17" i="20"/>
  <c r="D10" i="25"/>
  <c r="D9"/>
  <c r="D11" s="1"/>
  <c r="D12" s="1"/>
  <c r="D17" s="1"/>
  <c r="D9" i="24"/>
  <c r="D11" s="1"/>
  <c r="D12" s="1"/>
  <c r="D10" i="23"/>
  <c r="D11" s="1"/>
  <c r="D9" i="22"/>
  <c r="D10" s="1"/>
  <c r="D15" s="1"/>
  <c r="D17" i="24" l="1"/>
  <c r="D16" i="23"/>
  <c r="D9" i="20"/>
  <c r="D14" s="1"/>
  <c r="D8" i="19"/>
  <c r="D13" s="1"/>
  <c r="D8" i="18"/>
  <c r="D13" s="1"/>
  <c r="D8" i="17"/>
  <c r="D13" s="1"/>
  <c r="D10" i="14" l="1"/>
  <c r="D11" s="1"/>
  <c r="D16" s="1"/>
  <c r="D8" i="12"/>
  <c r="D13" s="1"/>
</calcChain>
</file>

<file path=xl/sharedStrings.xml><?xml version="1.0" encoding="utf-8"?>
<sst xmlns="http://schemas.openxmlformats.org/spreadsheetml/2006/main" count="146" uniqueCount="63">
  <si>
    <t xml:space="preserve">        Standard deviation of outcome (s)</t>
  </si>
  <si>
    <t xml:space="preserve">        Margin of Error (E)</t>
  </si>
  <si>
    <t>One Sample, Dichotomous Outcome (p)</t>
  </si>
  <si>
    <t xml:space="preserve">        Estimate of true proportion (p), if unknown, enter 0.5</t>
  </si>
  <si>
    <t xml:space="preserve">  Sample Size Required</t>
  </si>
  <si>
    <t xml:space="preserve">        Estimate of true proportion in group 1 (p1), if unknown, enter 0.5</t>
  </si>
  <si>
    <r>
      <t xml:space="preserve">        Estimate of true proportion in group 2 (p</t>
    </r>
    <r>
      <rPr>
        <sz val="9"/>
        <rFont val="Arial"/>
        <family val="2"/>
      </rPr>
      <t>2</t>
    </r>
    <r>
      <rPr>
        <sz val="10"/>
        <rFont val="Arial"/>
        <family val="2"/>
      </rPr>
      <t>), if unknown, enter 0.5</t>
    </r>
  </si>
  <si>
    <t>INSTRUCTIONS</t>
  </si>
  <si>
    <r>
      <t>One Sample, Continuous Outcome (</t>
    </r>
    <r>
      <rPr>
        <b/>
        <sz val="10"/>
        <rFont val="Symbol"/>
        <family val="1"/>
        <charset val="2"/>
      </rPr>
      <t>m</t>
    </r>
    <r>
      <rPr>
        <b/>
        <sz val="10"/>
        <rFont val="Arial"/>
        <family val="2"/>
      </rPr>
      <t>)</t>
    </r>
  </si>
  <si>
    <r>
      <t>Two Sample, Continuous Outcome (</t>
    </r>
    <r>
      <rPr>
        <b/>
        <sz val="10"/>
        <rFont val="Symbol"/>
        <family val="1"/>
        <charset val="2"/>
      </rPr>
      <t>m</t>
    </r>
    <r>
      <rPr>
        <b/>
        <sz val="9"/>
        <rFont val="Symbol"/>
        <family val="1"/>
        <charset val="2"/>
      </rPr>
      <t>1</t>
    </r>
    <r>
      <rPr>
        <b/>
        <sz val="10"/>
        <rFont val="Symbol"/>
        <family val="1"/>
        <charset val="2"/>
      </rPr>
      <t>-m</t>
    </r>
    <r>
      <rPr>
        <b/>
        <sz val="8"/>
        <rFont val="Symbol"/>
        <family val="1"/>
        <charset val="2"/>
      </rPr>
      <t>2</t>
    </r>
    <r>
      <rPr>
        <b/>
        <sz val="10"/>
        <rFont val="Arial"/>
        <family val="2"/>
      </rPr>
      <t>)</t>
    </r>
  </si>
  <si>
    <t xml:space="preserve">  Sample Size Required Per Group</t>
  </si>
  <si>
    <t xml:space="preserve">        Standard deviation of difference scores (sd)</t>
  </si>
  <si>
    <r>
      <t>Two Matched or Paired Samples, Continuous Outcome (</t>
    </r>
    <r>
      <rPr>
        <b/>
        <sz val="10"/>
        <rFont val="Symbol"/>
        <family val="1"/>
        <charset val="2"/>
      </rPr>
      <t>m</t>
    </r>
    <r>
      <rPr>
        <b/>
        <sz val="10"/>
        <rFont val="Arial"/>
        <family val="2"/>
      </rPr>
      <t>d)</t>
    </r>
  </si>
  <si>
    <t>Level of Significance (e.g., 0.05)</t>
  </si>
  <si>
    <t xml:space="preserve">        Effect Size (ES)</t>
  </si>
  <si>
    <r>
      <t xml:space="preserve">        Mean under H0 (</t>
    </r>
    <r>
      <rPr>
        <sz val="10"/>
        <rFont val="Symbol"/>
        <family val="1"/>
        <charset val="2"/>
      </rPr>
      <t>m</t>
    </r>
    <r>
      <rPr>
        <sz val="9"/>
        <rFont val="Arial"/>
        <family val="2"/>
      </rPr>
      <t>0</t>
    </r>
    <r>
      <rPr>
        <sz val="10"/>
        <rFont val="Arial"/>
        <family val="2"/>
      </rPr>
      <t>)</t>
    </r>
  </si>
  <si>
    <r>
      <t xml:space="preserve">        Mean under H1 (</t>
    </r>
    <r>
      <rPr>
        <sz val="10"/>
        <rFont val="Symbol"/>
        <family val="1"/>
        <charset val="2"/>
      </rPr>
      <t>m1</t>
    </r>
    <r>
      <rPr>
        <sz val="10"/>
        <rFont val="Arial"/>
        <family val="2"/>
      </rPr>
      <t>)</t>
    </r>
  </si>
  <si>
    <r>
      <t xml:space="preserve">        Proportion under H0 (p</t>
    </r>
    <r>
      <rPr>
        <sz val="9"/>
        <rFont val="Arial"/>
        <family val="2"/>
      </rPr>
      <t>0</t>
    </r>
    <r>
      <rPr>
        <sz val="10"/>
        <rFont val="Arial"/>
        <family val="2"/>
      </rPr>
      <t>)</t>
    </r>
  </si>
  <si>
    <r>
      <t xml:space="preserve">        Proportion under H1 (p</t>
    </r>
    <r>
      <rPr>
        <sz val="10"/>
        <rFont val="Symbol"/>
        <family val="1"/>
        <charset val="2"/>
      </rPr>
      <t>1</t>
    </r>
    <r>
      <rPr>
        <sz val="10"/>
        <rFont val="Arial"/>
        <family val="2"/>
      </rPr>
      <t>)</t>
    </r>
  </si>
  <si>
    <r>
      <t xml:space="preserve">        Mean Difference under H0 (</t>
    </r>
    <r>
      <rPr>
        <sz val="10"/>
        <rFont val="Symbol"/>
        <family val="1"/>
        <charset val="2"/>
      </rPr>
      <t>m</t>
    </r>
    <r>
      <rPr>
        <sz val="10"/>
        <rFont val="Arial"/>
        <family val="2"/>
      </rPr>
      <t>d</t>
    </r>
    <r>
      <rPr>
        <sz val="9"/>
        <rFont val="Arial"/>
        <family val="2"/>
      </rPr>
      <t>0</t>
    </r>
    <r>
      <rPr>
        <sz val="10"/>
        <rFont val="Arial"/>
        <family val="2"/>
      </rPr>
      <t>), usually zero</t>
    </r>
  </si>
  <si>
    <r>
      <t xml:space="preserve">        Mean Difference under H1 (</t>
    </r>
    <r>
      <rPr>
        <sz val="10"/>
        <rFont val="Symbol"/>
        <family val="1"/>
        <charset val="2"/>
      </rPr>
      <t>m</t>
    </r>
    <r>
      <rPr>
        <sz val="10"/>
        <rFont val="Arial"/>
        <family val="2"/>
      </rPr>
      <t>d</t>
    </r>
    <r>
      <rPr>
        <sz val="10"/>
        <rFont val="Symbol"/>
        <family val="1"/>
        <charset val="2"/>
      </rPr>
      <t>1</t>
    </r>
    <r>
      <rPr>
        <sz val="10"/>
        <rFont val="Arial"/>
        <family val="2"/>
      </rPr>
      <t>)</t>
    </r>
  </si>
  <si>
    <r>
      <t xml:space="preserve">        Difference in Means under H1 (</t>
    </r>
    <r>
      <rPr>
        <sz val="10"/>
        <rFont val="Symbol"/>
        <family val="1"/>
        <charset val="2"/>
      </rPr>
      <t>m1-m2</t>
    </r>
    <r>
      <rPr>
        <sz val="10"/>
        <rFont val="Arial"/>
        <family val="2"/>
      </rPr>
      <t>)</t>
    </r>
  </si>
  <si>
    <t>Two Sample, Dichotomous Outcome (p1-p2)</t>
  </si>
  <si>
    <t xml:space="preserve">        Overall proportion (p)</t>
  </si>
  <si>
    <r>
      <t xml:space="preserve">        Mean in Group 1 (</t>
    </r>
    <r>
      <rPr>
        <sz val="10"/>
        <rFont val="Symbol"/>
        <family val="1"/>
        <charset val="2"/>
      </rPr>
      <t>m</t>
    </r>
    <r>
      <rPr>
        <sz val="10"/>
        <rFont val="Arial"/>
        <family val="2"/>
      </rPr>
      <t>1)</t>
    </r>
  </si>
  <si>
    <r>
      <t xml:space="preserve">        Mean in Group 2 (</t>
    </r>
    <r>
      <rPr>
        <sz val="10"/>
        <rFont val="Symbol"/>
        <family val="1"/>
        <charset val="2"/>
      </rPr>
      <t>m2</t>
    </r>
    <r>
      <rPr>
        <sz val="10"/>
        <rFont val="Arial"/>
        <family val="2"/>
      </rPr>
      <t>)</t>
    </r>
  </si>
  <si>
    <r>
      <t xml:space="preserve">        Proportion in Group 1 (p</t>
    </r>
    <r>
      <rPr>
        <sz val="10"/>
        <rFont val="Arial"/>
        <family val="2"/>
      </rPr>
      <t>1)</t>
    </r>
  </si>
  <si>
    <t xml:space="preserve">        Proportion in Group 2 (p2)</t>
  </si>
  <si>
    <r>
      <t xml:space="preserve">        Difference in Proportions under H1 (</t>
    </r>
    <r>
      <rPr>
        <sz val="10"/>
        <rFont val="Symbol"/>
        <family val="1"/>
        <charset val="2"/>
      </rPr>
      <t>m1-m2</t>
    </r>
    <r>
      <rPr>
        <sz val="10"/>
        <rFont val="Arial"/>
        <family val="2"/>
      </rPr>
      <t>)</t>
    </r>
  </si>
  <si>
    <t>Sample Size Determination to Ensure Adequate Power in Hypothesis Tests</t>
  </si>
  <si>
    <t>Sample Size Determination to Ensure Adequate Precision in Confidence Interval Estimates</t>
  </si>
  <si>
    <t>Essentials of Biostatistics in Public Health
Lisa M. Sullivan</t>
  </si>
  <si>
    <r>
      <rPr>
        <b/>
        <sz val="11"/>
        <color theme="1"/>
        <rFont val="Calibri"/>
        <family val="2"/>
        <scheme val="minor"/>
      </rPr>
      <t xml:space="preserve">1 - n for CI for </t>
    </r>
    <r>
      <rPr>
        <b/>
        <sz val="11"/>
        <color theme="1"/>
        <rFont val="Symbol"/>
        <family val="1"/>
        <charset val="2"/>
      </rPr>
      <t>m</t>
    </r>
    <r>
      <rPr>
        <b/>
        <sz val="11"/>
        <color theme="1"/>
        <rFont val="Calibri"/>
        <family val="2"/>
        <scheme val="minor"/>
      </rPr>
      <t xml:space="preserve"> </t>
    </r>
    <r>
      <rPr>
        <sz val="10"/>
        <rFont val="Arial"/>
      </rPr>
      <t xml:space="preserve">
Sample size to generate confidence interval for the mean of a population, continuous outome</t>
    </r>
  </si>
  <si>
    <r>
      <t>2</t>
    </r>
    <r>
      <rPr>
        <b/>
        <sz val="11"/>
        <color theme="1"/>
        <rFont val="Calibri"/>
        <family val="2"/>
        <scheme val="minor"/>
      </rPr>
      <t xml:space="preserve"> - n for CI for p</t>
    </r>
    <r>
      <rPr>
        <sz val="10"/>
        <rFont val="Arial"/>
      </rPr>
      <t xml:space="preserve">
Sample size to generate confidence interval for the population proportion, dichotomous outome</t>
    </r>
  </si>
  <si>
    <t xml:space="preserve">Attrition?  Enter Percentage Expected to be Lost/Missing Data </t>
  </si>
  <si>
    <t xml:space="preserve">  </t>
  </si>
  <si>
    <t>Sample Size Required, Accounting for Attrition</t>
  </si>
  <si>
    <t xml:space="preserve"> </t>
  </si>
  <si>
    <t>Confidence Level (e.g., 95%)</t>
  </si>
  <si>
    <t>Power (e.g., 0.80, 0.90)</t>
  </si>
  <si>
    <t xml:space="preserve">Enter the desired Level of Significance in Cell D3 (Yellow)
and the desired Power in cell D4 (Yellow).
Enter the mean under the null and research hypotheses in Cells D7 and D8 (Yellow).  Enter the standard deviation of the outcome in Cell D9 (Yellow).
The Effect Size and Sample Size Required will be computed and shown in 
Cells D10 and D11 (Green).
If  a percentage of the participants are expected to be lost to follow-up or have missing data, enter that percentage in Cell D14 (Yellow).  The sample size required accounting for attrition will be computed and shown in Cell D16 (Green).
</t>
  </si>
  <si>
    <t xml:space="preserve">Enter the desired Confidence Level in Cell D3 (Yellow).
Enter the standard deviation of the outcome and desired margin of error in Cells D6 and D7 
(Yellow).  The Sample size Required will be computed and shown in Cell D8 (Green).
If a percentage of the participants are expected to be lost to follow-up or have missing data, 
enter that percentage in Cell D11 (Yellow).  The sample size required accounting for attrition will be computed and shown in Cell D13 (Green).
</t>
  </si>
  <si>
    <t xml:space="preserve">Enter the desired Confidence Level in Cell D3 (Yellow).
Enter the true proportion (p) if known, or 0.5 if unknown, and desired margin of error in Cells
 D6 and D7 (Yellow).  The Sample size Required will be computed and shown in Cell D8 (Green).
If a percentage of the participants are expected to be lost to follow-up or have missing data, 
enter that percentage in Cell D11 (Yellow).  The sample size required accounting for attrition will be computed and shown in Cell D13 (Green).
</t>
  </si>
  <si>
    <t xml:space="preserve">Enter the desired Confidence Level in Cell D3 (Yellow).
Enter the standard deviation of the difference scores and desired margin of error in Cells 
D6 and D7 (Yellow).  The Sample size Required will be computed and shown in Cell D8 (Green).
If a percentage of the participants are expected to be lost to follow-up or have missing data, 
enter that percentage in Cell D11 (Yellow).  The sample size required accounting for attrition will be computed and shown in Cell D13 (Green).
</t>
  </si>
  <si>
    <t xml:space="preserve">Enter the desired Confidence Level in Cell D3 (Yellow).
Enter the standard deviation of the outcome and desired margin of error in Cells 
D6 and D7 (Yellow).  The Sample size Required will be computed and shown in Cell D8 (Green).
If a percentage of the participants are expected to be lost to follow-up or have missing data, 
enter that percentage in Cell D11 (Yellow).  The sample size required accounting for attrition will be computed and shown in Cell D13 (Green).
</t>
  </si>
  <si>
    <t xml:space="preserve">Enter the desired Level of Significance in Cell D3 (Yellow)
and the desired Power in cell D4 (Yellow).
Enter the mean under the null and research hypotheses in Cells D7 and 
D8 (Yellow).  Enter the standard deviation of the difference scores in 
Cell D9 (Yellow).  The Effect Size and Sample Size Required will be 
computed and shown in Cells D10 and D11 (Green).
If  a percentage of the participants are expected to be lost to follow-up or have missing data, enter that percentage in Cell D14 (Yellow).  The sample size required accounting for attrition will be computed and shown in Cell D16 (Green).
</t>
  </si>
  <si>
    <t xml:space="preserve">Enter the desired Level of Significance in Cell D3 (Yellow)
and the desired Power in cell D4 (Yellow).
Enter the mean under the null and research hypotheses in 
Cells D7 and D8 (Yellow).  The Effect Size and Sample Size Required 
will be computed and shown in Cells D9 and D10 (Green).
If  a percentage of the participants are expected to be
 lost to follow-up or have missing data, enter that percentage 
in Cell D13 (Yellow).  The sample size required accounting 
for attrition will be computed and shown in Cell D15 (Green).
</t>
  </si>
  <si>
    <t xml:space="preserve">Enter the desired Level of Significance in Cell D3 (Yellow)
and the desired Power in cell D4 (Yellow).
Enter the expected means in groups 1 and 2 in Cells D7 and 
D8 (Yellow).  Enter the standard deviation of the outcome in 
Cell D10 (Yellow).  The Effect Size and Sample Size Required will be 
computed and shown in Cells D11 and D12 (Green).
If  a percentage of the participants are expected to be lost
 to follow-up or have missing data, enter that percentage 
in Cell D15 (Yellow).  The sample size required accounting 
for attrition will be computed and shown in Cell D17 (Green).
</t>
  </si>
  <si>
    <t xml:space="preserve">Enter the desired Level of Significance in Cell D3 (Yellow)
and the desired Power in cell D4 (Yellow).
Enter the expected proportions in groups 1 and 2 in Cells D7 and 
D8 (Yellow).  The difference in proportions and overall proportion
will be computed and shown in Cells D9 and D10.  The Effect 
Size and Sample Size Required will be computed and shown in 
Cells D11 and D12 (Green).
If  a percentage of the participants are expected to be lost  to 
follow-up or have missing data, enter that percentage in Cell D15 
(Yellow).  The sample size required accounting for attrition will 
be computed and shown in Cell D17 (Green).
</t>
  </si>
  <si>
    <r>
      <t>6</t>
    </r>
    <r>
      <rPr>
        <b/>
        <sz val="11"/>
        <color theme="1"/>
        <rFont val="Calibri"/>
        <family val="2"/>
        <scheme val="minor"/>
      </rPr>
      <t xml:space="preserve"> - n for Test for </t>
    </r>
    <r>
      <rPr>
        <b/>
        <sz val="11"/>
        <color theme="1"/>
        <rFont val="Symbol"/>
        <family val="1"/>
        <charset val="2"/>
      </rPr>
      <t>m</t>
    </r>
    <r>
      <rPr>
        <b/>
        <sz val="11"/>
        <color theme="1"/>
        <rFont val="Calibri"/>
        <family val="2"/>
        <scheme val="minor"/>
      </rPr>
      <t xml:space="preserve"> </t>
    </r>
    <r>
      <rPr>
        <sz val="10"/>
        <rFont val="Arial"/>
      </rPr>
      <t xml:space="preserve">
Sample size to conduct test of hypothesis for the mean of a population, continuous outome</t>
    </r>
  </si>
  <si>
    <r>
      <rPr>
        <b/>
        <sz val="11"/>
        <color theme="1"/>
        <rFont val="Calibri"/>
        <family val="2"/>
        <scheme val="minor"/>
      </rPr>
      <t>7 - n for Test for p</t>
    </r>
    <r>
      <rPr>
        <sz val="10"/>
        <rFont val="Arial"/>
      </rPr>
      <t xml:space="preserve">
Sample size to conduct test of hypothesis for the population proportion, dichotomous outome</t>
    </r>
  </si>
  <si>
    <r>
      <t>10</t>
    </r>
    <r>
      <rPr>
        <b/>
        <sz val="11"/>
        <color theme="1"/>
        <rFont val="Calibri"/>
        <family val="2"/>
        <scheme val="minor"/>
      </rPr>
      <t xml:space="preserve"> - n1, n2 for Test for (p1-p2)</t>
    </r>
    <r>
      <rPr>
        <sz val="10"/>
        <rFont val="Arial"/>
      </rPr>
      <t xml:space="preserve">
Sample sizes to conduct test of hypothesis for the difference in two independent proportions, dichotomous outome</t>
    </r>
  </si>
  <si>
    <t>Worksheets to Compute Sample Size(s)</t>
  </si>
  <si>
    <r>
      <t>3</t>
    </r>
    <r>
      <rPr>
        <b/>
        <sz val="11"/>
        <color theme="1"/>
        <rFont val="Calibri"/>
        <family val="2"/>
        <scheme val="minor"/>
      </rPr>
      <t xml:space="preserve"> - n for CI for </t>
    </r>
    <r>
      <rPr>
        <b/>
        <sz val="11"/>
        <color theme="1"/>
        <rFont val="Symbol"/>
        <family val="1"/>
        <charset val="2"/>
      </rPr>
      <t>m</t>
    </r>
    <r>
      <rPr>
        <b/>
        <sz val="8"/>
        <color theme="1"/>
        <rFont val="Calibri"/>
        <family val="2"/>
        <scheme val="minor"/>
      </rPr>
      <t>d</t>
    </r>
    <r>
      <rPr>
        <b/>
        <sz val="11"/>
        <color theme="1"/>
        <rFont val="Calibri"/>
        <family val="2"/>
        <scheme val="minor"/>
      </rPr>
      <t xml:space="preserve"> </t>
    </r>
    <r>
      <rPr>
        <sz val="10"/>
        <rFont val="Arial"/>
      </rPr>
      <t xml:space="preserve">
Sample size for confidence interval for the mean difference in matched or paired samples, continuous outome </t>
    </r>
  </si>
  <si>
    <r>
      <t>4</t>
    </r>
    <r>
      <rPr>
        <b/>
        <sz val="11"/>
        <color theme="1"/>
        <rFont val="Calibri"/>
        <family val="2"/>
        <scheme val="minor"/>
      </rPr>
      <t xml:space="preserve"> -n1, n2 for CI for (</t>
    </r>
    <r>
      <rPr>
        <b/>
        <sz val="11"/>
        <color theme="1"/>
        <rFont val="Symbol"/>
        <family val="1"/>
        <charset val="2"/>
      </rPr>
      <t>m</t>
    </r>
    <r>
      <rPr>
        <b/>
        <sz val="8"/>
        <color theme="1"/>
        <rFont val="Symbol"/>
        <family val="1"/>
        <charset val="2"/>
      </rPr>
      <t>1</t>
    </r>
    <r>
      <rPr>
        <b/>
        <sz val="11"/>
        <color theme="1"/>
        <rFont val="Symbol"/>
        <family val="1"/>
        <charset val="2"/>
      </rPr>
      <t>-m</t>
    </r>
    <r>
      <rPr>
        <b/>
        <sz val="8"/>
        <color theme="1"/>
        <rFont val="Symbol"/>
        <family val="1"/>
        <charset val="2"/>
      </rPr>
      <t>2</t>
    </r>
    <r>
      <rPr>
        <b/>
        <sz val="11"/>
        <color theme="1"/>
        <rFont val="Calibri"/>
        <family val="2"/>
        <scheme val="minor"/>
      </rPr>
      <t xml:space="preserve">) </t>
    </r>
    <r>
      <rPr>
        <sz val="10"/>
        <rFont val="Arial"/>
      </rPr>
      <t xml:space="preserve">
Sample sizes for confidence interval for the difference in two independent means, continuous outome </t>
    </r>
  </si>
  <si>
    <r>
      <t>5</t>
    </r>
    <r>
      <rPr>
        <b/>
        <sz val="11"/>
        <color theme="1"/>
        <rFont val="Calibri"/>
        <family val="2"/>
        <scheme val="minor"/>
      </rPr>
      <t xml:space="preserve"> - n1, n2 for CI for (p</t>
    </r>
    <r>
      <rPr>
        <b/>
        <sz val="8"/>
        <color theme="1"/>
        <rFont val="Calibri"/>
        <family val="2"/>
        <scheme val="minor"/>
      </rPr>
      <t>1</t>
    </r>
    <r>
      <rPr>
        <b/>
        <sz val="11"/>
        <color theme="1"/>
        <rFont val="Calibri"/>
        <family val="2"/>
        <scheme val="minor"/>
      </rPr>
      <t>-p</t>
    </r>
    <r>
      <rPr>
        <b/>
        <sz val="8"/>
        <color theme="1"/>
        <rFont val="Calibri"/>
        <family val="2"/>
        <scheme val="minor"/>
      </rPr>
      <t>2</t>
    </r>
    <r>
      <rPr>
        <b/>
        <sz val="11"/>
        <color theme="1"/>
        <rFont val="Calibri"/>
        <family val="2"/>
        <scheme val="minor"/>
      </rPr>
      <t>)</t>
    </r>
    <r>
      <rPr>
        <sz val="10"/>
        <rFont val="Arial"/>
      </rPr>
      <t xml:space="preserve">
Sample sizes for confidence interval for the difference in two independent proportions, dichotomous outome</t>
    </r>
  </si>
  <si>
    <r>
      <rPr>
        <b/>
        <sz val="11"/>
        <color theme="1"/>
        <rFont val="Calibri"/>
        <family val="2"/>
        <scheme val="minor"/>
      </rPr>
      <t xml:space="preserve">8 - n for Test for </t>
    </r>
    <r>
      <rPr>
        <b/>
        <sz val="11"/>
        <color theme="1"/>
        <rFont val="Symbol"/>
        <family val="1"/>
        <charset val="2"/>
      </rPr>
      <t>m</t>
    </r>
    <r>
      <rPr>
        <b/>
        <sz val="8"/>
        <color theme="1"/>
        <rFont val="Calibri"/>
        <family val="2"/>
        <scheme val="minor"/>
      </rPr>
      <t>d</t>
    </r>
    <r>
      <rPr>
        <b/>
        <sz val="11"/>
        <color theme="1"/>
        <rFont val="Calibri"/>
        <family val="2"/>
        <scheme val="minor"/>
      </rPr>
      <t xml:space="preserve"> </t>
    </r>
    <r>
      <rPr>
        <sz val="10"/>
        <rFont val="Arial"/>
      </rPr>
      <t xml:space="preserve">
Sample size to conduct test of hypothesis for the mean difference in matched or paired samples, continuous outome </t>
    </r>
  </si>
  <si>
    <r>
      <t>9</t>
    </r>
    <r>
      <rPr>
        <b/>
        <sz val="11"/>
        <color theme="1"/>
        <rFont val="Calibri"/>
        <family val="2"/>
        <scheme val="minor"/>
      </rPr>
      <t xml:space="preserve"> -n1, n2 for Test for (</t>
    </r>
    <r>
      <rPr>
        <b/>
        <sz val="11"/>
        <color theme="1"/>
        <rFont val="Symbol"/>
        <family val="1"/>
        <charset val="2"/>
      </rPr>
      <t>m</t>
    </r>
    <r>
      <rPr>
        <b/>
        <sz val="8"/>
        <color theme="1"/>
        <rFont val="Symbol"/>
        <family val="1"/>
        <charset val="2"/>
      </rPr>
      <t>1</t>
    </r>
    <r>
      <rPr>
        <b/>
        <sz val="11"/>
        <color theme="1"/>
        <rFont val="Symbol"/>
        <family val="1"/>
        <charset val="2"/>
      </rPr>
      <t>-m</t>
    </r>
    <r>
      <rPr>
        <b/>
        <sz val="8"/>
        <color theme="1"/>
        <rFont val="Symbol"/>
        <family val="1"/>
        <charset val="2"/>
      </rPr>
      <t>2</t>
    </r>
    <r>
      <rPr>
        <b/>
        <sz val="11"/>
        <color theme="1"/>
        <rFont val="Calibri"/>
        <family val="2"/>
        <scheme val="minor"/>
      </rPr>
      <t xml:space="preserve">) </t>
    </r>
    <r>
      <rPr>
        <sz val="10"/>
        <rFont val="Arial"/>
      </rPr>
      <t xml:space="preserve">
Sample sizes to conduct a test of hypothesis for the difference in two independent means, continuous outome </t>
    </r>
  </si>
  <si>
    <t>The worksheets to compute the different confidence interval estimates are described below.</t>
  </si>
  <si>
    <r>
      <t>This Excel workbook contains 10 worksheets to compute the sample size(s) required to ensure precision in confidence  interval estimates or to ensure high power in tests of hypothesis for means (</t>
    </r>
    <r>
      <rPr>
        <sz val="11"/>
        <color theme="1"/>
        <rFont val="Symbol"/>
        <family val="1"/>
        <charset val="2"/>
      </rPr>
      <t>m</t>
    </r>
    <r>
      <rPr>
        <sz val="10"/>
        <rFont val="Arial"/>
      </rPr>
      <t>)</t>
    </r>
    <r>
      <rPr>
        <sz val="11"/>
        <rFont val="Calibri"/>
        <family val="2"/>
        <scheme val="minor"/>
      </rPr>
      <t>, proportions (p), the mean difference in matched or paired samples (</t>
    </r>
    <r>
      <rPr>
        <sz val="11"/>
        <color theme="1"/>
        <rFont val="Symbol"/>
        <family val="1"/>
        <charset val="2"/>
      </rPr>
      <t>m</t>
    </r>
    <r>
      <rPr>
        <sz val="8"/>
        <color theme="1"/>
        <rFont val="Calibri"/>
        <family val="2"/>
        <scheme val="minor"/>
      </rPr>
      <t>d</t>
    </r>
    <r>
      <rPr>
        <sz val="11"/>
        <rFont val="Calibri"/>
        <family val="2"/>
        <scheme val="minor"/>
      </rPr>
      <t>), the difference in means (</t>
    </r>
    <r>
      <rPr>
        <sz val="11"/>
        <color theme="1"/>
        <rFont val="Symbol"/>
        <family val="1"/>
        <charset val="2"/>
      </rPr>
      <t>m</t>
    </r>
    <r>
      <rPr>
        <sz val="8"/>
        <color theme="1"/>
        <rFont val="Symbol"/>
        <family val="1"/>
        <charset val="2"/>
      </rPr>
      <t>1</t>
    </r>
    <r>
      <rPr>
        <sz val="11"/>
        <rFont val="Symbol"/>
        <family val="1"/>
        <charset val="2"/>
      </rPr>
      <t>-</t>
    </r>
    <r>
      <rPr>
        <sz val="11"/>
        <color theme="1"/>
        <rFont val="Symbol"/>
        <family val="1"/>
        <charset val="2"/>
      </rPr>
      <t>m</t>
    </r>
    <r>
      <rPr>
        <sz val="8"/>
        <color theme="1"/>
        <rFont val="Symbol"/>
        <family val="1"/>
        <charset val="2"/>
      </rPr>
      <t>2</t>
    </r>
    <r>
      <rPr>
        <sz val="11"/>
        <rFont val="Calibri"/>
        <family val="2"/>
        <scheme val="minor"/>
      </rPr>
      <t>) and  the difference in proportions(p</t>
    </r>
    <r>
      <rPr>
        <sz val="8"/>
        <rFont val="Calibri"/>
        <family val="2"/>
        <scheme val="minor"/>
      </rPr>
      <t>1</t>
    </r>
    <r>
      <rPr>
        <sz val="11"/>
        <rFont val="Calibri"/>
        <family val="2"/>
        <scheme val="minor"/>
      </rPr>
      <t>-p</t>
    </r>
    <r>
      <rPr>
        <sz val="8"/>
        <rFont val="Calibri"/>
        <family val="2"/>
        <scheme val="minor"/>
      </rPr>
      <t>2</t>
    </r>
    <r>
      <rPr>
        <sz val="11"/>
        <rFont val="Calibri"/>
        <family val="2"/>
        <scheme val="minor"/>
      </rPr>
      <t xml:space="preserve">) using the formulas and procedures outlined in Chapter 8 of </t>
    </r>
    <r>
      <rPr>
        <i/>
        <sz val="11"/>
        <color theme="1"/>
        <rFont val="Calibri"/>
        <family val="2"/>
        <scheme val="minor"/>
      </rPr>
      <t>Essentials of Biostatistics in Public Health</t>
    </r>
    <r>
      <rPr>
        <sz val="11"/>
        <rFont val="Calibri"/>
        <family val="2"/>
        <scheme val="minor"/>
      </rPr>
      <t>.</t>
    </r>
  </si>
  <si>
    <t>Sample Size Required per Group, Accounting for Attrition</t>
  </si>
  <si>
    <t xml:space="preserve">  Sample Size Required </t>
  </si>
  <si>
    <t>Sample Size Required Per Group, Accounting for Attrition</t>
  </si>
</sst>
</file>

<file path=xl/styles.xml><?xml version="1.0" encoding="utf-8"?>
<styleSheet xmlns="http://schemas.openxmlformats.org/spreadsheetml/2006/main">
  <numFmts count="1">
    <numFmt numFmtId="164" formatCode="0.000"/>
  </numFmts>
  <fonts count="26">
    <font>
      <sz val="10"/>
      <name val="Arial"/>
    </font>
    <font>
      <sz val="11"/>
      <color theme="1"/>
      <name val="Calibri"/>
      <family val="2"/>
      <scheme val="minor"/>
    </font>
    <font>
      <sz val="11"/>
      <color theme="1"/>
      <name val="Calibri"/>
      <family val="2"/>
      <scheme val="minor"/>
    </font>
    <font>
      <sz val="10"/>
      <name val="Arial"/>
      <family val="2"/>
    </font>
    <font>
      <b/>
      <sz val="11"/>
      <color theme="1"/>
      <name val="Calibri"/>
      <family val="2"/>
      <scheme val="minor"/>
    </font>
    <font>
      <sz val="10"/>
      <name val="Symbol"/>
      <family val="1"/>
      <charset val="2"/>
    </font>
    <font>
      <sz val="9"/>
      <name val="Arial"/>
      <family val="2"/>
    </font>
    <font>
      <b/>
      <sz val="11"/>
      <name val="Calibri"/>
      <family val="2"/>
      <scheme val="minor"/>
    </font>
    <font>
      <b/>
      <sz val="10"/>
      <name val="Arial"/>
      <family val="2"/>
    </font>
    <font>
      <b/>
      <sz val="10"/>
      <name val="Symbol"/>
      <family val="1"/>
      <charset val="2"/>
    </font>
    <font>
      <b/>
      <sz val="9"/>
      <name val="Symbol"/>
      <family val="1"/>
      <charset val="2"/>
    </font>
    <font>
      <b/>
      <sz val="8"/>
      <name val="Symbol"/>
      <family val="1"/>
      <charset val="2"/>
    </font>
    <font>
      <sz val="10"/>
      <name val="Arial"/>
    </font>
    <font>
      <b/>
      <i/>
      <sz val="11"/>
      <color theme="1"/>
      <name val="Calibri"/>
      <family val="2"/>
      <scheme val="minor"/>
    </font>
    <font>
      <sz val="11"/>
      <color theme="1"/>
      <name val="Symbol"/>
      <family val="1"/>
      <charset val="2"/>
    </font>
    <font>
      <sz val="8"/>
      <color theme="1"/>
      <name val="Calibri"/>
      <family val="2"/>
      <scheme val="minor"/>
    </font>
    <font>
      <i/>
      <sz val="11"/>
      <color theme="1"/>
      <name val="Calibri"/>
      <family val="2"/>
      <scheme val="minor"/>
    </font>
    <font>
      <b/>
      <sz val="11"/>
      <color theme="1"/>
      <name val="Symbol"/>
      <family val="1"/>
      <charset val="2"/>
    </font>
    <font>
      <b/>
      <sz val="8"/>
      <color theme="1"/>
      <name val="Calibri"/>
      <family val="2"/>
      <scheme val="minor"/>
    </font>
    <font>
      <b/>
      <sz val="8"/>
      <color theme="1"/>
      <name val="Symbol"/>
      <family val="1"/>
      <charset val="2"/>
    </font>
    <font>
      <sz val="11"/>
      <name val="Calibri"/>
      <family val="2"/>
      <scheme val="minor"/>
    </font>
    <font>
      <sz val="11"/>
      <name val="Symbol"/>
      <family val="1"/>
      <charset val="2"/>
    </font>
    <font>
      <sz val="8"/>
      <color theme="1"/>
      <name val="Symbol"/>
      <family val="1"/>
      <charset val="2"/>
    </font>
    <font>
      <sz val="8"/>
      <name val="Calibri"/>
      <family val="2"/>
      <scheme val="minor"/>
    </font>
    <font>
      <b/>
      <sz val="10"/>
      <color theme="0"/>
      <name val="Arial"/>
      <family val="2"/>
    </font>
    <font>
      <sz val="10"/>
      <color theme="0"/>
      <name val="Arial"/>
      <family val="2"/>
    </font>
  </fonts>
  <fills count="7">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FF99"/>
        <bgColor indexed="64"/>
      </patternFill>
    </fill>
    <fill>
      <patternFill patternType="solid">
        <fgColor rgb="FF81FFBA"/>
        <bgColor indexed="64"/>
      </patternFill>
    </fill>
    <fill>
      <patternFill patternType="solid">
        <fgColor rgb="FF5DFFA6"/>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s>
  <cellStyleXfs count="3">
    <xf numFmtId="0" fontId="0" fillId="0" borderId="0"/>
    <xf numFmtId="9" fontId="12" fillId="0" borderId="0" applyFont="0" applyFill="0" applyBorder="0" applyAlignment="0" applyProtection="0"/>
    <xf numFmtId="0" fontId="2" fillId="0" borderId="0"/>
  </cellStyleXfs>
  <cellXfs count="35">
    <xf numFmtId="0" fontId="0" fillId="0" borderId="0" xfId="0"/>
    <xf numFmtId="0" fontId="0" fillId="3" borderId="0" xfId="0" applyFill="1" applyProtection="1"/>
    <xf numFmtId="0" fontId="4" fillId="3" borderId="1" xfId="0" applyFont="1" applyFill="1" applyBorder="1" applyAlignment="1" applyProtection="1">
      <alignment horizontal="center"/>
    </xf>
    <xf numFmtId="0" fontId="4" fillId="3" borderId="0" xfId="0" applyFont="1" applyFill="1" applyAlignment="1" applyProtection="1">
      <alignment horizontal="center"/>
    </xf>
    <xf numFmtId="0" fontId="7" fillId="3" borderId="0" xfId="0" applyFont="1" applyFill="1" applyBorder="1" applyAlignment="1" applyProtection="1">
      <alignment horizontal="left"/>
    </xf>
    <xf numFmtId="0" fontId="0" fillId="3" borderId="0" xfId="0" applyFill="1" applyBorder="1" applyProtection="1"/>
    <xf numFmtId="0" fontId="0" fillId="0" borderId="0" xfId="0" applyProtection="1"/>
    <xf numFmtId="0" fontId="0" fillId="3" borderId="0" xfId="0" applyFill="1"/>
    <xf numFmtId="0" fontId="0" fillId="2" borderId="1" xfId="0" applyFill="1" applyBorder="1" applyAlignment="1" applyProtection="1">
      <alignment horizontal="center"/>
      <protection locked="0"/>
    </xf>
    <xf numFmtId="0" fontId="0" fillId="3" borderId="0" xfId="0" applyFill="1" applyAlignment="1" applyProtection="1">
      <alignment horizontal="center"/>
    </xf>
    <xf numFmtId="0" fontId="8" fillId="3" borderId="0" xfId="0" applyFont="1" applyFill="1" applyProtection="1"/>
    <xf numFmtId="0" fontId="3" fillId="3" borderId="0" xfId="0" applyFont="1" applyFill="1" applyProtection="1"/>
    <xf numFmtId="2" fontId="0" fillId="2" borderId="1" xfId="0" applyNumberFormat="1" applyFill="1" applyBorder="1" applyAlignment="1" applyProtection="1">
      <alignment horizontal="center"/>
      <protection locked="0"/>
    </xf>
    <xf numFmtId="0" fontId="2" fillId="3" borderId="0" xfId="2" applyFill="1" applyAlignment="1">
      <alignment horizontal="center"/>
    </xf>
    <xf numFmtId="0" fontId="2" fillId="3" borderId="0" xfId="2" applyFill="1"/>
    <xf numFmtId="0" fontId="2" fillId="3" borderId="7" xfId="2" applyFill="1" applyBorder="1" applyAlignment="1">
      <alignment horizontal="center"/>
    </xf>
    <xf numFmtId="0" fontId="4" fillId="5" borderId="8" xfId="2" applyFont="1" applyFill="1" applyBorder="1" applyAlignment="1">
      <alignment horizontal="left"/>
    </xf>
    <xf numFmtId="9" fontId="0" fillId="2" borderId="1" xfId="1" applyFont="1" applyFill="1" applyBorder="1" applyAlignment="1" applyProtection="1">
      <alignment horizontal="center"/>
      <protection locked="0"/>
    </xf>
    <xf numFmtId="0" fontId="0" fillId="6" borderId="1" xfId="0" applyFill="1" applyBorder="1" applyAlignment="1" applyProtection="1">
      <alignment horizontal="center"/>
    </xf>
    <xf numFmtId="0" fontId="2" fillId="3" borderId="2" xfId="2" applyFill="1" applyBorder="1" applyAlignment="1">
      <alignment horizontal="left" wrapText="1"/>
    </xf>
    <xf numFmtId="0" fontId="2" fillId="3" borderId="3" xfId="2" applyFill="1" applyBorder="1" applyAlignment="1">
      <alignment horizontal="left" wrapText="1"/>
    </xf>
    <xf numFmtId="0" fontId="2" fillId="3" borderId="4" xfId="2" applyFill="1" applyBorder="1" applyAlignment="1">
      <alignment horizontal="left" wrapText="1"/>
    </xf>
    <xf numFmtId="0" fontId="1" fillId="3" borderId="3" xfId="2" applyFont="1" applyFill="1" applyBorder="1" applyAlignment="1">
      <alignment horizontal="left" wrapText="1"/>
    </xf>
    <xf numFmtId="0" fontId="1" fillId="3" borderId="7" xfId="2" applyFont="1" applyFill="1" applyBorder="1" applyAlignment="1">
      <alignment wrapText="1"/>
    </xf>
    <xf numFmtId="0" fontId="20" fillId="3" borderId="7" xfId="2" applyFont="1" applyFill="1" applyBorder="1" applyAlignment="1">
      <alignment horizontal="left" wrapText="1"/>
    </xf>
    <xf numFmtId="0" fontId="24" fillId="3" borderId="0" xfId="0" applyFont="1" applyFill="1" applyBorder="1" applyProtection="1"/>
    <xf numFmtId="9" fontId="8" fillId="0" borderId="0" xfId="0" applyNumberFormat="1" applyFont="1" applyFill="1" applyProtection="1"/>
    <xf numFmtId="0" fontId="13" fillId="4" borderId="5" xfId="2" applyFont="1" applyFill="1" applyBorder="1" applyAlignment="1">
      <alignment horizontal="center" wrapText="1"/>
    </xf>
    <xf numFmtId="0" fontId="13" fillId="4" borderId="6" xfId="2" applyFont="1" applyFill="1" applyBorder="1" applyAlignment="1">
      <alignment horizontal="center"/>
    </xf>
    <xf numFmtId="0" fontId="4" fillId="3" borderId="0" xfId="0" applyFont="1" applyFill="1" applyAlignment="1" applyProtection="1">
      <alignment horizontal="center" wrapText="1"/>
    </xf>
    <xf numFmtId="0" fontId="3" fillId="3" borderId="2" xfId="0" applyFont="1" applyFill="1" applyBorder="1" applyAlignment="1" applyProtection="1">
      <alignment horizontal="center" wrapText="1"/>
    </xf>
    <xf numFmtId="0" fontId="3" fillId="3" borderId="3" xfId="0" applyFont="1" applyFill="1" applyBorder="1" applyAlignment="1" applyProtection="1">
      <alignment horizontal="center" wrapText="1"/>
    </xf>
    <xf numFmtId="0" fontId="3" fillId="3" borderId="4" xfId="0" applyFont="1" applyFill="1" applyBorder="1" applyAlignment="1" applyProtection="1">
      <alignment horizontal="center" wrapText="1"/>
    </xf>
    <xf numFmtId="164" fontId="0" fillId="6" borderId="1" xfId="0" applyNumberFormat="1" applyFill="1" applyBorder="1" applyAlignment="1" applyProtection="1">
      <alignment horizontal="center"/>
    </xf>
    <xf numFmtId="0" fontId="25" fillId="3" borderId="0" xfId="0" applyFont="1" applyFill="1" applyProtection="1"/>
  </cellXfs>
  <cellStyles count="3">
    <cellStyle name="Normal" xfId="0" builtinId="0"/>
    <cellStyle name="Normal 2" xfId="2"/>
    <cellStyle name="Percent" xfId="1" builtinId="5"/>
  </cellStyles>
  <dxfs count="0"/>
  <tableStyles count="0" defaultTableStyle="TableStyleMedium9" defaultPivotStyle="PivotStyleLight16"/>
  <colors>
    <mruColors>
      <color rgb="FF5DFFA6"/>
      <color rgb="FF81FFBA"/>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B1:B19"/>
  <sheetViews>
    <sheetView zoomScaleNormal="100" workbookViewId="0">
      <selection sqref="A1:G1048576"/>
    </sheetView>
  </sheetViews>
  <sheetFormatPr defaultRowHeight="15"/>
  <cols>
    <col min="1" max="1" width="5.140625" style="14" customWidth="1"/>
    <col min="2" max="2" width="104.85546875" style="13" customWidth="1"/>
    <col min="3" max="3" width="29.140625" style="14" customWidth="1"/>
    <col min="4" max="16384" width="9.140625" style="14"/>
  </cols>
  <sheetData>
    <row r="1" spans="2:2" ht="15.75" thickBot="1"/>
    <row r="2" spans="2:2">
      <c r="B2" s="27" t="s">
        <v>31</v>
      </c>
    </row>
    <row r="3" spans="2:2" ht="15.75" thickBot="1">
      <c r="B3" s="28"/>
    </row>
    <row r="4" spans="2:2" ht="17.25" customHeight="1">
      <c r="B4" s="15"/>
    </row>
    <row r="5" spans="2:2" ht="74.25" customHeight="1">
      <c r="B5" s="23" t="s">
        <v>59</v>
      </c>
    </row>
    <row r="6" spans="2:2" ht="18.75" customHeight="1">
      <c r="B6" s="15"/>
    </row>
    <row r="7" spans="2:2">
      <c r="B7" s="24" t="s">
        <v>58</v>
      </c>
    </row>
    <row r="8" spans="2:2">
      <c r="B8" s="15"/>
    </row>
    <row r="9" spans="2:2">
      <c r="B9" s="16" t="s">
        <v>52</v>
      </c>
    </row>
    <row r="10" spans="2:2" ht="38.25" customHeight="1">
      <c r="B10" s="19" t="s">
        <v>32</v>
      </c>
    </row>
    <row r="11" spans="2:2" ht="39" customHeight="1">
      <c r="B11" s="20" t="s">
        <v>33</v>
      </c>
    </row>
    <row r="12" spans="2:2" ht="37.5" customHeight="1">
      <c r="B12" s="22" t="s">
        <v>53</v>
      </c>
    </row>
    <row r="13" spans="2:2" ht="42" customHeight="1">
      <c r="B13" s="22" t="s">
        <v>54</v>
      </c>
    </row>
    <row r="14" spans="2:2" ht="40.5" customHeight="1">
      <c r="B14" s="22" t="s">
        <v>55</v>
      </c>
    </row>
    <row r="15" spans="2:2" ht="36.75" customHeight="1">
      <c r="B15" s="20" t="s">
        <v>49</v>
      </c>
    </row>
    <row r="16" spans="2:2" ht="41.25" customHeight="1">
      <c r="B16" s="20" t="s">
        <v>50</v>
      </c>
    </row>
    <row r="17" spans="2:2" ht="41.25" customHeight="1">
      <c r="B17" s="22" t="s">
        <v>56</v>
      </c>
    </row>
    <row r="18" spans="2:2" ht="41.25" customHeight="1">
      <c r="B18" s="22" t="s">
        <v>57</v>
      </c>
    </row>
    <row r="19" spans="2:2" ht="41.25" customHeight="1">
      <c r="B19" s="21" t="s">
        <v>51</v>
      </c>
    </row>
  </sheetData>
  <sheetProtection password="A49F" sheet="1" objects="1" scenarios="1"/>
  <mergeCells count="1">
    <mergeCell ref="B2:B3"/>
  </mergeCells>
  <pageMargins left="0.3" right="0.7" top="0.46" bottom="0.42" header="0.3" footer="0.3"/>
  <pageSetup scale="94" orientation="portrait" horizontalDpi="0" verticalDpi="0" r:id="rId1"/>
</worksheet>
</file>

<file path=xl/worksheets/sheet10.xml><?xml version="1.0" encoding="utf-8"?>
<worksheet xmlns="http://schemas.openxmlformats.org/spreadsheetml/2006/main" xmlns:r="http://schemas.openxmlformats.org/officeDocument/2006/relationships">
  <sheetPr>
    <pageSetUpPr fitToPage="1"/>
  </sheetPr>
  <dimension ref="A1:Y348"/>
  <sheetViews>
    <sheetView topLeftCell="A2" workbookViewId="0">
      <selection activeCell="D15" activeCellId="3" sqref="D3:D4 D7:D8 D10 D15"/>
    </sheetView>
  </sheetViews>
  <sheetFormatPr defaultRowHeight="12.75"/>
  <cols>
    <col min="1" max="1" width="67.5703125" style="6" customWidth="1"/>
    <col min="2" max="2" width="5.28515625" style="1" customWidth="1"/>
    <col min="3" max="3" width="60.5703125" style="1" customWidth="1"/>
    <col min="4" max="4" width="9.140625" style="9"/>
    <col min="5" max="7" width="9.140625" style="1"/>
    <col min="8" max="25" width="9.140625" style="7"/>
  </cols>
  <sheetData>
    <row r="1" spans="1:4">
      <c r="A1" s="1"/>
    </row>
    <row r="2" spans="1:4" ht="15">
      <c r="A2" s="2" t="s">
        <v>29</v>
      </c>
    </row>
    <row r="3" spans="1:4" ht="15">
      <c r="A3" s="3"/>
      <c r="C3" s="11" t="s">
        <v>13</v>
      </c>
      <c r="D3" s="12">
        <v>0.05</v>
      </c>
    </row>
    <row r="4" spans="1:4" ht="15">
      <c r="A4" s="3" t="s">
        <v>7</v>
      </c>
      <c r="C4" s="11" t="s">
        <v>39</v>
      </c>
      <c r="D4" s="12">
        <v>0.8</v>
      </c>
    </row>
    <row r="5" spans="1:4" ht="12.75" customHeight="1">
      <c r="A5" s="30" t="s">
        <v>47</v>
      </c>
    </row>
    <row r="6" spans="1:4">
      <c r="A6" s="31"/>
      <c r="C6" s="10" t="s">
        <v>9</v>
      </c>
    </row>
    <row r="7" spans="1:4">
      <c r="A7" s="31"/>
      <c r="C7" s="11" t="s">
        <v>24</v>
      </c>
      <c r="D7" s="8">
        <v>0.25</v>
      </c>
    </row>
    <row r="8" spans="1:4">
      <c r="A8" s="31"/>
      <c r="C8" s="11" t="s">
        <v>25</v>
      </c>
      <c r="D8" s="8">
        <v>0</v>
      </c>
    </row>
    <row r="9" spans="1:4">
      <c r="A9" s="31"/>
      <c r="C9" s="11" t="s">
        <v>21</v>
      </c>
      <c r="D9" s="18">
        <f>ABS(D7-D8)</f>
        <v>0.25</v>
      </c>
    </row>
    <row r="10" spans="1:4">
      <c r="A10" s="31"/>
      <c r="C10" s="1" t="s">
        <v>0</v>
      </c>
      <c r="D10" s="8">
        <v>0.42</v>
      </c>
    </row>
    <row r="11" spans="1:4">
      <c r="A11" s="31"/>
      <c r="C11" s="11" t="s">
        <v>14</v>
      </c>
      <c r="D11" s="33">
        <f>D9/D10</f>
        <v>0.59523809523809523</v>
      </c>
    </row>
    <row r="12" spans="1:4">
      <c r="A12" s="31"/>
      <c r="C12" s="11" t="s">
        <v>10</v>
      </c>
      <c r="D12" s="18">
        <f>ROUNDUP(2*((NORMSINV(1-D3/2)+NORMSINV(D4))/D11)^2,0)</f>
        <v>45</v>
      </c>
    </row>
    <row r="13" spans="1:4">
      <c r="A13" s="31"/>
    </row>
    <row r="14" spans="1:4">
      <c r="A14" s="31"/>
    </row>
    <row r="15" spans="1:4">
      <c r="A15" s="31"/>
      <c r="C15" s="1" t="s">
        <v>34</v>
      </c>
      <c r="D15" s="17">
        <v>0.1</v>
      </c>
    </row>
    <row r="16" spans="1:4">
      <c r="A16" s="31"/>
      <c r="C16" s="1" t="s">
        <v>35</v>
      </c>
    </row>
    <row r="17" spans="1:4">
      <c r="A17" s="31"/>
      <c r="C17" s="1" t="s">
        <v>62</v>
      </c>
      <c r="D17" s="18">
        <f>ROUNDUP(IF(D15=0,D12,D12/(1-D15)),0)</f>
        <v>50</v>
      </c>
    </row>
    <row r="18" spans="1:4">
      <c r="A18" s="32"/>
    </row>
    <row r="19" spans="1:4">
      <c r="A19" s="29"/>
    </row>
    <row r="20" spans="1:4">
      <c r="A20" s="29"/>
    </row>
    <row r="21" spans="1:4">
      <c r="A21" s="29"/>
    </row>
    <row r="22" spans="1:4">
      <c r="A22" s="29"/>
      <c r="C22" s="26" t="str">
        <f>IF(C26=1,"**Error - Enter a Value Between 0-1",IF(C26=2,"**Error - Enter a Value Between 0-100%"," "))</f>
        <v xml:space="preserve"> </v>
      </c>
    </row>
    <row r="23" spans="1:4">
      <c r="A23" s="29"/>
      <c r="C23" s="25">
        <f>IF(D3&lt;0,1,IF(D3&gt;1,1,0))</f>
        <v>0</v>
      </c>
    </row>
    <row r="24" spans="1:4" ht="15" customHeight="1">
      <c r="A24" s="29"/>
      <c r="C24" s="25">
        <f>IF(D4&lt;0,1,IF(D4&gt;1,1,0))</f>
        <v>0</v>
      </c>
    </row>
    <row r="25" spans="1:4">
      <c r="A25" s="29"/>
      <c r="C25" s="34">
        <f>IF(D15&lt;0,1,IF(D15&gt;100%,1,0))</f>
        <v>0</v>
      </c>
    </row>
    <row r="26" spans="1:4" ht="51" customHeight="1">
      <c r="A26" s="29"/>
      <c r="C26" s="34">
        <f>IF(SUM(C23:C24)&gt;0,1,IF(C25&gt;0,2,0))</f>
        <v>0</v>
      </c>
    </row>
    <row r="27" spans="1:4">
      <c r="A27" s="29"/>
    </row>
    <row r="28" spans="1:4">
      <c r="A28" s="29"/>
    </row>
    <row r="29" spans="1:4">
      <c r="A29" s="1"/>
    </row>
    <row r="30" spans="1:4">
      <c r="A30" s="1"/>
    </row>
    <row r="31" spans="1:4" ht="15">
      <c r="A31" s="4"/>
    </row>
    <row r="32" spans="1:4">
      <c r="A32" s="5"/>
    </row>
    <row r="33" spans="1:1">
      <c r="A33" s="5"/>
    </row>
    <row r="34" spans="1:1">
      <c r="A34" s="5"/>
    </row>
    <row r="35" spans="1:1">
      <c r="A35" s="5"/>
    </row>
    <row r="36" spans="1:1">
      <c r="A36" s="5"/>
    </row>
    <row r="37" spans="1:1">
      <c r="A37" s="5"/>
    </row>
    <row r="38" spans="1:1">
      <c r="A38" s="5"/>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sheetData>
  <sheetProtection password="A49F" sheet="1" objects="1" scenarios="1"/>
  <mergeCells count="2">
    <mergeCell ref="A5:A18"/>
    <mergeCell ref="A19:A28"/>
  </mergeCells>
  <pageMargins left="0.7" right="0.7" top="0.75" bottom="0.75" header="0.3" footer="0.3"/>
  <pageSetup scale="80" orientation="landscape" horizontalDpi="0" verticalDpi="0" r:id="rId1"/>
</worksheet>
</file>

<file path=xl/worksheets/sheet11.xml><?xml version="1.0" encoding="utf-8"?>
<worksheet xmlns="http://schemas.openxmlformats.org/spreadsheetml/2006/main" xmlns:r="http://schemas.openxmlformats.org/officeDocument/2006/relationships">
  <sheetPr>
    <pageSetUpPr fitToPage="1"/>
  </sheetPr>
  <dimension ref="A1:Y349"/>
  <sheetViews>
    <sheetView tabSelected="1" topLeftCell="A2" workbookViewId="0">
      <selection activeCell="D15" activeCellId="2" sqref="D3:D4 D7:D8 D15"/>
    </sheetView>
  </sheetViews>
  <sheetFormatPr defaultRowHeight="12.75"/>
  <cols>
    <col min="1" max="1" width="67.5703125" style="6" customWidth="1"/>
    <col min="2" max="2" width="5.28515625" style="1" customWidth="1"/>
    <col min="3" max="3" width="60.5703125" style="1" customWidth="1"/>
    <col min="4" max="4" width="9.140625" style="9"/>
    <col min="5" max="10" width="9.140625" style="1"/>
    <col min="11" max="25" width="9.140625" style="7"/>
  </cols>
  <sheetData>
    <row r="1" spans="1:4">
      <c r="A1" s="1"/>
    </row>
    <row r="2" spans="1:4" ht="15">
      <c r="A2" s="2" t="s">
        <v>29</v>
      </c>
    </row>
    <row r="3" spans="1:4" ht="15">
      <c r="A3" s="3"/>
      <c r="C3" s="11" t="s">
        <v>13</v>
      </c>
      <c r="D3" s="12">
        <v>0.05</v>
      </c>
    </row>
    <row r="4" spans="1:4" ht="15">
      <c r="A4" s="3" t="s">
        <v>7</v>
      </c>
      <c r="C4" s="11" t="s">
        <v>39</v>
      </c>
      <c r="D4" s="12">
        <v>0.8</v>
      </c>
    </row>
    <row r="5" spans="1:4" ht="12.75" customHeight="1">
      <c r="A5" s="30" t="s">
        <v>48</v>
      </c>
    </row>
    <row r="6" spans="1:4" ht="12.75" customHeight="1">
      <c r="A6" s="31"/>
      <c r="C6" s="10" t="s">
        <v>22</v>
      </c>
    </row>
    <row r="7" spans="1:4">
      <c r="A7" s="31"/>
      <c r="C7" s="11" t="s">
        <v>26</v>
      </c>
      <c r="D7" s="8">
        <v>0.3</v>
      </c>
    </row>
    <row r="8" spans="1:4">
      <c r="A8" s="31"/>
      <c r="C8" s="11" t="s">
        <v>27</v>
      </c>
      <c r="D8" s="8">
        <v>0.24</v>
      </c>
    </row>
    <row r="9" spans="1:4">
      <c r="A9" s="31"/>
      <c r="C9" s="11" t="s">
        <v>28</v>
      </c>
      <c r="D9" s="18">
        <f>ABS(D7-D8)</f>
        <v>0.06</v>
      </c>
    </row>
    <row r="10" spans="1:4">
      <c r="A10" s="31"/>
      <c r="C10" s="11" t="s">
        <v>23</v>
      </c>
      <c r="D10" s="18">
        <f>(D7+D8)/2</f>
        <v>0.27</v>
      </c>
    </row>
    <row r="11" spans="1:4">
      <c r="A11" s="31"/>
      <c r="C11" s="11" t="s">
        <v>14</v>
      </c>
      <c r="D11" s="33">
        <f>D9/SQRT(D10*(1-D10))</f>
        <v>0.13514747567989718</v>
      </c>
    </row>
    <row r="12" spans="1:4">
      <c r="A12" s="31"/>
      <c r="C12" s="11" t="s">
        <v>10</v>
      </c>
      <c r="D12" s="18">
        <f>ROUNDUP(2*((NORMSINV(1-D3/2)+NORMSINV(D4))/D11)^2,0)</f>
        <v>860</v>
      </c>
    </row>
    <row r="13" spans="1:4">
      <c r="A13" s="31"/>
    </row>
    <row r="14" spans="1:4">
      <c r="A14" s="31"/>
    </row>
    <row r="15" spans="1:4">
      <c r="A15" s="31"/>
      <c r="C15" s="1" t="s">
        <v>34</v>
      </c>
      <c r="D15" s="17">
        <v>0.1</v>
      </c>
    </row>
    <row r="16" spans="1:4">
      <c r="A16" s="31"/>
      <c r="C16" s="1" t="s">
        <v>35</v>
      </c>
    </row>
    <row r="17" spans="1:4">
      <c r="A17" s="31"/>
      <c r="C17" s="1" t="s">
        <v>62</v>
      </c>
      <c r="D17" s="18">
        <f>ROUNDUP(IF(D15=0,D12,D12/(1-D15)),0)</f>
        <v>956</v>
      </c>
    </row>
    <row r="18" spans="1:4">
      <c r="A18" s="31"/>
    </row>
    <row r="19" spans="1:4">
      <c r="A19" s="32"/>
    </row>
    <row r="20" spans="1:4">
      <c r="A20" s="29"/>
    </row>
    <row r="21" spans="1:4">
      <c r="A21" s="29"/>
    </row>
    <row r="22" spans="1:4">
      <c r="A22" s="29"/>
    </row>
    <row r="23" spans="1:4">
      <c r="A23" s="29"/>
      <c r="C23" s="26" t="str">
        <f>IF(C27=1,"**Error - Enter a Value Between 0-1",IF(C27=2,"**Error - Enter a Value Between 0-100%"," "))</f>
        <v xml:space="preserve"> </v>
      </c>
    </row>
    <row r="24" spans="1:4" ht="15" customHeight="1">
      <c r="A24" s="29"/>
      <c r="C24" s="25">
        <f>IF(D3&lt;0,1,IF(D3&gt;1,1,0))</f>
        <v>0</v>
      </c>
    </row>
    <row r="25" spans="1:4">
      <c r="A25" s="29"/>
      <c r="C25" s="25">
        <f>IF(D4&lt;0,1,IF(D4&gt;1,1,0))</f>
        <v>0</v>
      </c>
    </row>
    <row r="26" spans="1:4" ht="51" customHeight="1">
      <c r="A26" s="29"/>
      <c r="C26" s="34">
        <f>IF(D15&lt;0,1,IF(D15&gt;100%,1,0))</f>
        <v>0</v>
      </c>
    </row>
    <row r="27" spans="1:4">
      <c r="A27" s="29"/>
      <c r="C27" s="1">
        <f>IF(SUM(C24:C25)&gt;0,1,IF(C26&gt;0,2,0))</f>
        <v>0</v>
      </c>
    </row>
    <row r="28" spans="1:4">
      <c r="A28" s="29"/>
    </row>
    <row r="29" spans="1:4">
      <c r="A29" s="29"/>
    </row>
    <row r="30" spans="1:4">
      <c r="A30" s="1"/>
    </row>
    <row r="31" spans="1:4">
      <c r="A31" s="1"/>
    </row>
    <row r="32" spans="1:4" ht="15">
      <c r="A32" s="4"/>
    </row>
    <row r="33" spans="1:1">
      <c r="A33" s="5"/>
    </row>
    <row r="34" spans="1:1">
      <c r="A34" s="5"/>
    </row>
    <row r="35" spans="1:1">
      <c r="A35" s="5"/>
    </row>
    <row r="36" spans="1:1">
      <c r="A36" s="5"/>
    </row>
    <row r="37" spans="1:1">
      <c r="A37" s="5"/>
    </row>
    <row r="38" spans="1:1">
      <c r="A38" s="5"/>
    </row>
    <row r="39" spans="1:1">
      <c r="A39" s="5"/>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sheetData>
  <sheetProtection password="A49F" sheet="1" objects="1" scenarios="1"/>
  <mergeCells count="2">
    <mergeCell ref="A20:A29"/>
    <mergeCell ref="A5:A19"/>
  </mergeCells>
  <pageMargins left="0.7" right="0.7" top="0.75" bottom="0.75" header="0.3" footer="0.3"/>
  <pageSetup scale="80" orientation="landscape" horizontalDpi="0" verticalDpi="0" r:id="rId1"/>
</worksheet>
</file>

<file path=xl/worksheets/sheet2.xml><?xml version="1.0" encoding="utf-8"?>
<worksheet xmlns="http://schemas.openxmlformats.org/spreadsheetml/2006/main" xmlns:r="http://schemas.openxmlformats.org/officeDocument/2006/relationships">
  <sheetPr>
    <pageSetUpPr fitToPage="1"/>
  </sheetPr>
  <dimension ref="A1:Y355"/>
  <sheetViews>
    <sheetView workbookViewId="0">
      <selection activeCell="D8" sqref="D8"/>
    </sheetView>
  </sheetViews>
  <sheetFormatPr defaultRowHeight="12.75"/>
  <cols>
    <col min="1" max="1" width="80.7109375" style="6" customWidth="1"/>
    <col min="2" max="2" width="5.28515625" style="1" customWidth="1"/>
    <col min="3" max="3" width="60.5703125" style="1" customWidth="1"/>
    <col min="4" max="4" width="9.140625" style="9"/>
    <col min="5" max="5" width="20.5703125" style="1" customWidth="1"/>
    <col min="6" max="7" width="9.140625" style="1"/>
    <col min="8" max="25" width="9.140625" style="7"/>
  </cols>
  <sheetData>
    <row r="1" spans="1:4">
      <c r="A1" s="1"/>
    </row>
    <row r="2" spans="1:4" ht="15">
      <c r="A2" s="2" t="s">
        <v>30</v>
      </c>
    </row>
    <row r="3" spans="1:4" ht="15">
      <c r="A3" s="3"/>
      <c r="C3" s="1" t="s">
        <v>38</v>
      </c>
      <c r="D3" s="17">
        <v>0.95</v>
      </c>
    </row>
    <row r="4" spans="1:4" ht="15">
      <c r="A4" s="3" t="s">
        <v>7</v>
      </c>
    </row>
    <row r="5" spans="1:4" ht="12.75" customHeight="1">
      <c r="A5" s="30" t="s">
        <v>41</v>
      </c>
      <c r="C5" s="10" t="s">
        <v>8</v>
      </c>
    </row>
    <row r="6" spans="1:4" ht="12.75" customHeight="1">
      <c r="A6" s="31"/>
      <c r="C6" s="1" t="s">
        <v>0</v>
      </c>
      <c r="D6" s="8">
        <v>20</v>
      </c>
    </row>
    <row r="7" spans="1:4" ht="12.75" customHeight="1">
      <c r="A7" s="31"/>
      <c r="C7" s="1" t="s">
        <v>1</v>
      </c>
      <c r="D7" s="8">
        <v>5</v>
      </c>
    </row>
    <row r="8" spans="1:4" ht="12.75" customHeight="1">
      <c r="A8" s="31"/>
      <c r="C8" s="11" t="s">
        <v>4</v>
      </c>
      <c r="D8" s="18">
        <f>ROUNDUP((NORMSINV(1-(1-D3)/2)*D6/D7)^2,0)</f>
        <v>62</v>
      </c>
    </row>
    <row r="9" spans="1:4" ht="12.75" customHeight="1">
      <c r="A9" s="31"/>
    </row>
    <row r="10" spans="1:4" ht="12.75" customHeight="1">
      <c r="A10" s="31"/>
    </row>
    <row r="11" spans="1:4" ht="12.75" customHeight="1">
      <c r="A11" s="31"/>
      <c r="C11" s="1" t="s">
        <v>34</v>
      </c>
      <c r="D11" s="17">
        <v>0.05</v>
      </c>
    </row>
    <row r="12" spans="1:4" ht="12.75" customHeight="1">
      <c r="A12" s="31"/>
      <c r="C12" s="1" t="s">
        <v>35</v>
      </c>
    </row>
    <row r="13" spans="1:4" ht="12.75" customHeight="1">
      <c r="A13" s="31"/>
      <c r="C13" s="1" t="s">
        <v>36</v>
      </c>
      <c r="D13" s="18">
        <f>ROUNDUP(IF(D11=0,D8,D8/(1-D11)),0)</f>
        <v>66</v>
      </c>
    </row>
    <row r="14" spans="1:4" ht="12.75" customHeight="1">
      <c r="A14" s="32"/>
      <c r="D14" s="9" t="s">
        <v>37</v>
      </c>
    </row>
    <row r="15" spans="1:4">
      <c r="A15" s="1"/>
    </row>
    <row r="16" spans="1:4">
      <c r="A16" s="1"/>
    </row>
    <row r="17" spans="1:3">
      <c r="A17" s="1"/>
      <c r="C17" s="26" t="str">
        <f>IF(C18=1,"**Error - Enter a Value Between 0-100%",IF(C19=1,"**Error - Enter a Value Between 0-100%"," "))</f>
        <v xml:space="preserve"> </v>
      </c>
    </row>
    <row r="18" spans="1:3">
      <c r="A18" s="1"/>
      <c r="C18" s="25">
        <f>IF(D3&lt;0,1,IF(D3&gt;100%,1,0))</f>
        <v>0</v>
      </c>
    </row>
    <row r="19" spans="1:3">
      <c r="A19" s="1"/>
      <c r="C19" s="25">
        <f>IF(D11&lt;0,1,IF(D11&gt;100%,1,0))</f>
        <v>0</v>
      </c>
    </row>
    <row r="20" spans="1:3">
      <c r="A20" s="1"/>
    </row>
    <row r="21" spans="1:3">
      <c r="A21" s="1"/>
    </row>
    <row r="22" spans="1:3">
      <c r="A22" s="1"/>
    </row>
    <row r="23" spans="1:3">
      <c r="A23" s="1"/>
    </row>
    <row r="24" spans="1:3">
      <c r="A24" s="1"/>
    </row>
    <row r="25" spans="1:3">
      <c r="A25" s="1"/>
    </row>
    <row r="26" spans="1:3">
      <c r="A26" s="29"/>
    </row>
    <row r="27" spans="1:3">
      <c r="A27" s="29"/>
    </row>
    <row r="28" spans="1:3">
      <c r="A28" s="29"/>
    </row>
    <row r="29" spans="1:3">
      <c r="A29" s="29"/>
    </row>
    <row r="30" spans="1:3">
      <c r="A30" s="29"/>
    </row>
    <row r="31" spans="1:3">
      <c r="A31" s="29"/>
    </row>
    <row r="32" spans="1:3">
      <c r="A32" s="29"/>
    </row>
    <row r="33" spans="1:1">
      <c r="A33" s="29"/>
    </row>
    <row r="34" spans="1:1">
      <c r="A34" s="29"/>
    </row>
    <row r="35" spans="1:1">
      <c r="A35" s="29"/>
    </row>
    <row r="36" spans="1:1">
      <c r="A36" s="1"/>
    </row>
    <row r="37" spans="1:1">
      <c r="A37" s="1"/>
    </row>
    <row r="38" spans="1:1" ht="15">
      <c r="A38" s="4"/>
    </row>
    <row r="39" spans="1:1">
      <c r="A39" s="5"/>
    </row>
    <row r="40" spans="1:1">
      <c r="A40" s="5"/>
    </row>
    <row r="41" spans="1:1">
      <c r="A41" s="5"/>
    </row>
    <row r="42" spans="1:1">
      <c r="A42" s="5"/>
    </row>
    <row r="43" spans="1:1">
      <c r="A43" s="5"/>
    </row>
    <row r="44" spans="1:1">
      <c r="A44" s="5"/>
    </row>
    <row r="45" spans="1:1">
      <c r="A45" s="5"/>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row r="349" spans="1:1">
      <c r="A349" s="1"/>
    </row>
    <row r="350" spans="1:1">
      <c r="A350" s="1"/>
    </row>
    <row r="351" spans="1:1">
      <c r="A351" s="1"/>
    </row>
    <row r="352" spans="1:1">
      <c r="A352" s="1"/>
    </row>
    <row r="353" spans="1:1">
      <c r="A353" s="1"/>
    </row>
    <row r="354" spans="1:1">
      <c r="A354" s="1"/>
    </row>
    <row r="355" spans="1:1">
      <c r="A355" s="1"/>
    </row>
  </sheetData>
  <sheetProtection password="A49F" sheet="1" objects="1" scenarios="1"/>
  <mergeCells count="2">
    <mergeCell ref="A26:A35"/>
    <mergeCell ref="A5:A14"/>
  </mergeCells>
  <pageMargins left="0.7" right="0.7" top="0.75" bottom="0.75" header="0.3" footer="0.3"/>
  <pageSetup scale="74" orientation="landscape" horizontalDpi="0" verticalDpi="0" r:id="rId1"/>
</worksheet>
</file>

<file path=xl/worksheets/sheet3.xml><?xml version="1.0" encoding="utf-8"?>
<worksheet xmlns="http://schemas.openxmlformats.org/spreadsheetml/2006/main" xmlns:r="http://schemas.openxmlformats.org/officeDocument/2006/relationships">
  <sheetPr>
    <pageSetUpPr fitToPage="1"/>
  </sheetPr>
  <dimension ref="A1:Y345"/>
  <sheetViews>
    <sheetView workbookViewId="0">
      <selection activeCell="D8" sqref="D8"/>
    </sheetView>
  </sheetViews>
  <sheetFormatPr defaultRowHeight="12.75"/>
  <cols>
    <col min="1" max="1" width="81.28515625" style="6" customWidth="1"/>
    <col min="2" max="2" width="5.28515625" style="1" customWidth="1"/>
    <col min="3" max="3" width="60.5703125" style="1" customWidth="1"/>
    <col min="4" max="4" width="9.140625" style="9"/>
    <col min="5" max="8" width="9.140625" style="1"/>
    <col min="9" max="25" width="9.140625" style="7"/>
  </cols>
  <sheetData>
    <row r="1" spans="1:4">
      <c r="A1" s="1"/>
    </row>
    <row r="2" spans="1:4" ht="15">
      <c r="A2" s="2" t="s">
        <v>30</v>
      </c>
    </row>
    <row r="3" spans="1:4" ht="15">
      <c r="A3" s="3"/>
      <c r="C3" s="1" t="s">
        <v>38</v>
      </c>
      <c r="D3" s="17">
        <v>0.95</v>
      </c>
    </row>
    <row r="4" spans="1:4" ht="15">
      <c r="A4" s="3" t="s">
        <v>7</v>
      </c>
    </row>
    <row r="5" spans="1:4" ht="12.75" customHeight="1">
      <c r="A5" s="30" t="s">
        <v>42</v>
      </c>
      <c r="C5" s="10" t="s">
        <v>2</v>
      </c>
    </row>
    <row r="6" spans="1:4">
      <c r="A6" s="31"/>
      <c r="C6" s="11" t="s">
        <v>3</v>
      </c>
      <c r="D6" s="8">
        <v>4.3E-3</v>
      </c>
    </row>
    <row r="7" spans="1:4">
      <c r="A7" s="31"/>
      <c r="C7" s="1" t="s">
        <v>1</v>
      </c>
      <c r="D7" s="8">
        <v>2E-3</v>
      </c>
    </row>
    <row r="8" spans="1:4">
      <c r="A8" s="31"/>
      <c r="C8" s="11" t="s">
        <v>4</v>
      </c>
      <c r="D8" s="18">
        <f>ROUNDUP(D6*(1-D6)*(NORMSINV(1-(1-D3)/2)/D7)^2,0)</f>
        <v>4112</v>
      </c>
    </row>
    <row r="9" spans="1:4">
      <c r="A9" s="31"/>
    </row>
    <row r="10" spans="1:4">
      <c r="A10" s="31"/>
    </row>
    <row r="11" spans="1:4">
      <c r="A11" s="31"/>
      <c r="C11" s="1" t="s">
        <v>34</v>
      </c>
      <c r="D11" s="17">
        <v>0</v>
      </c>
    </row>
    <row r="12" spans="1:4">
      <c r="A12" s="31"/>
      <c r="C12" s="1" t="s">
        <v>35</v>
      </c>
    </row>
    <row r="13" spans="1:4">
      <c r="A13" s="31"/>
      <c r="C13" s="1" t="s">
        <v>36</v>
      </c>
      <c r="D13" s="18">
        <f>ROUNDUP(IF(D11=0,D8,D8/(1-D11)),0)</f>
        <v>4112</v>
      </c>
    </row>
    <row r="14" spans="1:4">
      <c r="A14" s="32"/>
      <c r="D14" s="9" t="s">
        <v>37</v>
      </c>
    </row>
    <row r="15" spans="1:4">
      <c r="A15" s="1"/>
    </row>
    <row r="16" spans="1:4">
      <c r="A16" s="29"/>
      <c r="C16" s="26" t="str">
        <f>IF(C17=1,"**Error - Enter a Value Between 0-100%",IF(C18=1,"**Error - Enter a Value Between 0-100%"," "))</f>
        <v xml:space="preserve"> </v>
      </c>
    </row>
    <row r="17" spans="1:3">
      <c r="A17" s="29"/>
      <c r="C17" s="25">
        <f>IF(D3&lt;0,1,IF(D3&gt;100%,1,0))</f>
        <v>0</v>
      </c>
    </row>
    <row r="18" spans="1:3">
      <c r="A18" s="29"/>
      <c r="C18" s="25">
        <f>IF(D11&lt;0,1,IF(D11&gt;100%,1,0))</f>
        <v>0</v>
      </c>
    </row>
    <row r="19" spans="1:3">
      <c r="A19" s="29"/>
    </row>
    <row r="20" spans="1:3">
      <c r="A20" s="29"/>
    </row>
    <row r="21" spans="1:3">
      <c r="A21" s="29"/>
    </row>
    <row r="22" spans="1:3">
      <c r="A22" s="29"/>
    </row>
    <row r="23" spans="1:3">
      <c r="A23" s="29"/>
    </row>
    <row r="24" spans="1:3">
      <c r="A24" s="29"/>
    </row>
    <row r="25" spans="1:3">
      <c r="A25" s="29"/>
    </row>
    <row r="26" spans="1:3">
      <c r="A26" s="1"/>
    </row>
    <row r="27" spans="1:3">
      <c r="A27" s="1"/>
    </row>
    <row r="28" spans="1:3" ht="15">
      <c r="A28" s="4"/>
    </row>
    <row r="29" spans="1:3">
      <c r="A29" s="5"/>
    </row>
    <row r="30" spans="1:3">
      <c r="A30" s="5"/>
    </row>
    <row r="31" spans="1:3">
      <c r="A31" s="5"/>
    </row>
    <row r="32" spans="1:3">
      <c r="A32" s="5"/>
    </row>
    <row r="33" spans="1:1">
      <c r="A33" s="5"/>
    </row>
    <row r="34" spans="1:1">
      <c r="A34" s="5"/>
    </row>
    <row r="35" spans="1:1">
      <c r="A35" s="5"/>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sheetData>
  <sheetProtection password="A49F" sheet="1" objects="1" scenarios="1"/>
  <mergeCells count="2">
    <mergeCell ref="A16:A25"/>
    <mergeCell ref="A5:A14"/>
  </mergeCells>
  <pageMargins left="0.7" right="0.7" top="0.75" bottom="0.75" header="0.3" footer="0.3"/>
  <pageSetup scale="74" orientation="landscape" horizontalDpi="0" verticalDpi="0" r:id="rId1"/>
</worksheet>
</file>

<file path=xl/worksheets/sheet4.xml><?xml version="1.0" encoding="utf-8"?>
<worksheet xmlns="http://schemas.openxmlformats.org/spreadsheetml/2006/main" xmlns:r="http://schemas.openxmlformats.org/officeDocument/2006/relationships">
  <sheetPr>
    <pageSetUpPr fitToPage="1"/>
  </sheetPr>
  <dimension ref="A1:Y344"/>
  <sheetViews>
    <sheetView workbookViewId="0">
      <selection activeCell="D11" activeCellId="2" sqref="D3 D6:D7 D11"/>
    </sheetView>
  </sheetViews>
  <sheetFormatPr defaultRowHeight="12.75"/>
  <cols>
    <col min="1" max="1" width="80.7109375" style="6" customWidth="1"/>
    <col min="2" max="2" width="5.28515625" style="1" customWidth="1"/>
    <col min="3" max="3" width="60.5703125" style="1" customWidth="1"/>
    <col min="4" max="4" width="9.140625" style="9"/>
    <col min="5" max="7" width="9.140625" style="1"/>
    <col min="8" max="25" width="9.140625" style="7"/>
  </cols>
  <sheetData>
    <row r="1" spans="1:4">
      <c r="A1" s="1"/>
    </row>
    <row r="2" spans="1:4" ht="15">
      <c r="A2" s="2" t="s">
        <v>30</v>
      </c>
    </row>
    <row r="3" spans="1:4" ht="15">
      <c r="A3" s="3"/>
      <c r="C3" s="1" t="s">
        <v>38</v>
      </c>
      <c r="D3" s="17">
        <v>0.9</v>
      </c>
    </row>
    <row r="4" spans="1:4" ht="15">
      <c r="A4" s="3" t="s">
        <v>7</v>
      </c>
    </row>
    <row r="5" spans="1:4" ht="12.75" customHeight="1">
      <c r="A5" s="30" t="s">
        <v>43</v>
      </c>
      <c r="C5" s="10" t="s">
        <v>12</v>
      </c>
    </row>
    <row r="6" spans="1:4">
      <c r="A6" s="31"/>
      <c r="C6" s="1" t="s">
        <v>11</v>
      </c>
      <c r="D6" s="8">
        <v>5</v>
      </c>
    </row>
    <row r="7" spans="1:4">
      <c r="A7" s="31"/>
      <c r="C7" s="1" t="s">
        <v>1</v>
      </c>
      <c r="D7" s="8">
        <v>2</v>
      </c>
    </row>
    <row r="8" spans="1:4">
      <c r="A8" s="31"/>
      <c r="C8" s="11" t="s">
        <v>61</v>
      </c>
      <c r="D8" s="18">
        <f>ROUNDUP((NORMSINV(1-(1-D3)/2)*D6/D7)^2,0)</f>
        <v>17</v>
      </c>
    </row>
    <row r="9" spans="1:4">
      <c r="A9" s="31"/>
    </row>
    <row r="10" spans="1:4">
      <c r="A10" s="31"/>
    </row>
    <row r="11" spans="1:4">
      <c r="A11" s="31"/>
      <c r="C11" s="1" t="s">
        <v>34</v>
      </c>
      <c r="D11" s="17">
        <v>0.1</v>
      </c>
    </row>
    <row r="12" spans="1:4">
      <c r="A12" s="31"/>
      <c r="C12" s="1" t="s">
        <v>35</v>
      </c>
    </row>
    <row r="13" spans="1:4">
      <c r="A13" s="31"/>
      <c r="C13" s="1" t="s">
        <v>36</v>
      </c>
      <c r="D13" s="18">
        <f>ROUNDUP(IF(D11=0,D8,D8/(1-D11)),0)</f>
        <v>19</v>
      </c>
    </row>
    <row r="14" spans="1:4">
      <c r="A14" s="32"/>
      <c r="D14" s="9" t="s">
        <v>37</v>
      </c>
    </row>
    <row r="15" spans="1:4">
      <c r="A15" s="29"/>
    </row>
    <row r="16" spans="1:4">
      <c r="A16" s="29"/>
      <c r="C16" s="26" t="str">
        <f>IF(C17=1,"**Error - Enter a Value Between 0-100%",IF(C18=1,"**Error - Enter a Value Between 0-100%"," "))</f>
        <v xml:space="preserve"> </v>
      </c>
    </row>
    <row r="17" spans="1:3">
      <c r="A17" s="29"/>
      <c r="C17" s="25">
        <f>IF(D3&lt;0,1,IF(D3&gt;100%,1,0))</f>
        <v>0</v>
      </c>
    </row>
    <row r="18" spans="1:3">
      <c r="A18" s="29"/>
      <c r="C18" s="25">
        <f>IF(D11&lt;0,1,IF(D11&gt;100%,1,0))</f>
        <v>0</v>
      </c>
    </row>
    <row r="19" spans="1:3">
      <c r="A19" s="29"/>
    </row>
    <row r="20" spans="1:3">
      <c r="A20" s="29"/>
    </row>
    <row r="21" spans="1:3">
      <c r="A21" s="29"/>
    </row>
    <row r="22" spans="1:3">
      <c r="A22" s="29"/>
    </row>
    <row r="23" spans="1:3">
      <c r="A23" s="29"/>
    </row>
    <row r="24" spans="1:3">
      <c r="A24" s="29"/>
    </row>
    <row r="25" spans="1:3">
      <c r="A25" s="1"/>
    </row>
    <row r="26" spans="1:3">
      <c r="A26" s="1"/>
    </row>
    <row r="27" spans="1:3" ht="15">
      <c r="A27" s="4"/>
    </row>
    <row r="28" spans="1:3">
      <c r="A28" s="5"/>
    </row>
    <row r="29" spans="1:3">
      <c r="A29" s="5"/>
    </row>
    <row r="30" spans="1:3">
      <c r="A30" s="5"/>
    </row>
    <row r="31" spans="1:3">
      <c r="A31" s="5"/>
    </row>
    <row r="32" spans="1:3">
      <c r="A32" s="5"/>
    </row>
    <row r="33" spans="1:1">
      <c r="A33" s="5"/>
    </row>
    <row r="34" spans="1:1">
      <c r="A34" s="5"/>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sheetData>
  <sheetProtection password="A49F" sheet="1" objects="1" scenarios="1"/>
  <mergeCells count="2">
    <mergeCell ref="A15:A24"/>
    <mergeCell ref="A5:A14"/>
  </mergeCells>
  <pageMargins left="0.7" right="0.7" top="0.75" bottom="0.75" header="0.3" footer="0.3"/>
  <pageSetup scale="74" orientation="landscape" horizontalDpi="0" verticalDpi="0" r:id="rId1"/>
</worksheet>
</file>

<file path=xl/worksheets/sheet5.xml><?xml version="1.0" encoding="utf-8"?>
<worksheet xmlns="http://schemas.openxmlformats.org/spreadsheetml/2006/main" xmlns:r="http://schemas.openxmlformats.org/officeDocument/2006/relationships">
  <sheetPr>
    <pageSetUpPr fitToPage="1"/>
  </sheetPr>
  <dimension ref="A1:Y344"/>
  <sheetViews>
    <sheetView workbookViewId="0">
      <selection activeCell="D11" activeCellId="2" sqref="D3 D6:D7 D11"/>
    </sheetView>
  </sheetViews>
  <sheetFormatPr defaultRowHeight="12.75"/>
  <cols>
    <col min="1" max="1" width="80.7109375" style="6" customWidth="1"/>
    <col min="2" max="2" width="5.28515625" style="1" customWidth="1"/>
    <col min="3" max="3" width="60.5703125" style="1" customWidth="1"/>
    <col min="4" max="4" width="9.140625" style="9"/>
    <col min="5" max="7" width="9.140625" style="1"/>
    <col min="8" max="25" width="9.140625" style="7"/>
  </cols>
  <sheetData>
    <row r="1" spans="1:4">
      <c r="A1" s="1"/>
    </row>
    <row r="2" spans="1:4" ht="15">
      <c r="A2" s="2" t="s">
        <v>30</v>
      </c>
    </row>
    <row r="3" spans="1:4" ht="15">
      <c r="A3" s="3"/>
      <c r="C3" s="1" t="s">
        <v>38</v>
      </c>
      <c r="D3" s="17">
        <v>0.95</v>
      </c>
    </row>
    <row r="4" spans="1:4" ht="15">
      <c r="A4" s="3" t="s">
        <v>7</v>
      </c>
    </row>
    <row r="5" spans="1:4" ht="12.75" customHeight="1">
      <c r="A5" s="30" t="s">
        <v>44</v>
      </c>
      <c r="C5" s="10" t="s">
        <v>9</v>
      </c>
    </row>
    <row r="6" spans="1:4">
      <c r="A6" s="31"/>
      <c r="C6" s="1" t="s">
        <v>0</v>
      </c>
      <c r="D6" s="8">
        <v>8.1</v>
      </c>
    </row>
    <row r="7" spans="1:4">
      <c r="A7" s="31"/>
      <c r="C7" s="1" t="s">
        <v>1</v>
      </c>
      <c r="D7" s="8">
        <v>3</v>
      </c>
    </row>
    <row r="8" spans="1:4">
      <c r="A8" s="31"/>
      <c r="C8" s="11" t="s">
        <v>10</v>
      </c>
      <c r="D8" s="18">
        <f>ROUNDUP(2*(NORMSINV(1-(1-D3)/2)*D6/D7)^2,0)</f>
        <v>57</v>
      </c>
    </row>
    <row r="9" spans="1:4">
      <c r="A9" s="31"/>
    </row>
    <row r="10" spans="1:4">
      <c r="A10" s="31"/>
    </row>
    <row r="11" spans="1:4">
      <c r="A11" s="31"/>
      <c r="C11" s="1" t="s">
        <v>34</v>
      </c>
      <c r="D11" s="17">
        <v>0.2</v>
      </c>
    </row>
    <row r="12" spans="1:4">
      <c r="A12" s="31"/>
      <c r="C12" s="1" t="s">
        <v>35</v>
      </c>
    </row>
    <row r="13" spans="1:4">
      <c r="A13" s="31"/>
      <c r="C13" s="1" t="s">
        <v>60</v>
      </c>
      <c r="D13" s="18">
        <f>ROUNDUP(IF(D11=0,D8,D8/(1-D11)),0)</f>
        <v>72</v>
      </c>
    </row>
    <row r="14" spans="1:4">
      <c r="A14" s="32"/>
      <c r="D14" s="9" t="s">
        <v>37</v>
      </c>
    </row>
    <row r="15" spans="1:4">
      <c r="A15" s="29"/>
    </row>
    <row r="16" spans="1:4">
      <c r="A16" s="29"/>
      <c r="C16" s="26" t="str">
        <f>IF(C17=1,"**Error - Enter a Value Between 0-100%",IF(C18=1,"**Error - Enter a Value Between 0-100%"," "))</f>
        <v xml:space="preserve"> </v>
      </c>
    </row>
    <row r="17" spans="1:3">
      <c r="A17" s="29"/>
      <c r="C17" s="25">
        <f>IF(D3&lt;0,1,IF(D3&gt;100%,1,0))</f>
        <v>0</v>
      </c>
    </row>
    <row r="18" spans="1:3">
      <c r="A18" s="29"/>
      <c r="C18" s="25">
        <f>IF(D11&lt;0,1,IF(D11&gt;100%,1,0))</f>
        <v>0</v>
      </c>
    </row>
    <row r="19" spans="1:3">
      <c r="A19" s="29"/>
    </row>
    <row r="20" spans="1:3">
      <c r="A20" s="29"/>
    </row>
    <row r="21" spans="1:3">
      <c r="A21" s="29"/>
    </row>
    <row r="22" spans="1:3">
      <c r="A22" s="29"/>
    </row>
    <row r="23" spans="1:3">
      <c r="A23" s="29"/>
    </row>
    <row r="24" spans="1:3">
      <c r="A24" s="29"/>
    </row>
    <row r="25" spans="1:3">
      <c r="A25" s="1"/>
    </row>
    <row r="26" spans="1:3">
      <c r="A26" s="1"/>
    </row>
    <row r="27" spans="1:3" ht="15">
      <c r="A27" s="4"/>
    </row>
    <row r="28" spans="1:3">
      <c r="A28" s="5"/>
    </row>
    <row r="29" spans="1:3">
      <c r="A29" s="5"/>
    </row>
    <row r="30" spans="1:3">
      <c r="A30" s="5"/>
    </row>
    <row r="31" spans="1:3">
      <c r="A31" s="5"/>
    </row>
    <row r="32" spans="1:3">
      <c r="A32" s="5"/>
    </row>
    <row r="33" spans="1:1">
      <c r="A33" s="5"/>
    </row>
    <row r="34" spans="1:1">
      <c r="A34" s="5"/>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sheetData>
  <sheetProtection password="A49F" sheet="1" objects="1" scenarios="1"/>
  <mergeCells count="2">
    <mergeCell ref="A15:A24"/>
    <mergeCell ref="A5:A14"/>
  </mergeCells>
  <pageMargins left="0.7" right="0.7" top="0.75" bottom="0.75" header="0.3" footer="0.3"/>
  <pageSetup scale="74" orientation="landscape" horizontalDpi="0" verticalDpi="0" r:id="rId1"/>
</worksheet>
</file>

<file path=xl/worksheets/sheet6.xml><?xml version="1.0" encoding="utf-8"?>
<worksheet xmlns="http://schemas.openxmlformats.org/spreadsheetml/2006/main" xmlns:r="http://schemas.openxmlformats.org/officeDocument/2006/relationships">
  <sheetPr>
    <pageSetUpPr fitToPage="1"/>
  </sheetPr>
  <dimension ref="A1:Y344"/>
  <sheetViews>
    <sheetView workbookViewId="0">
      <selection activeCell="D13" sqref="D13"/>
    </sheetView>
  </sheetViews>
  <sheetFormatPr defaultRowHeight="12.75"/>
  <cols>
    <col min="1" max="1" width="80.7109375" style="6" customWidth="1"/>
    <col min="2" max="2" width="5.28515625" style="1" customWidth="1"/>
    <col min="3" max="3" width="60.5703125" style="1" customWidth="1"/>
    <col min="4" max="4" width="9.140625" style="9"/>
    <col min="5" max="7" width="9.140625" style="1"/>
    <col min="8" max="25" width="9.140625" style="7"/>
  </cols>
  <sheetData>
    <row r="1" spans="1:4">
      <c r="A1" s="1"/>
    </row>
    <row r="2" spans="1:4" ht="15">
      <c r="A2" s="2" t="s">
        <v>30</v>
      </c>
    </row>
    <row r="3" spans="1:4" ht="15">
      <c r="A3" s="3"/>
      <c r="C3" s="1" t="s">
        <v>38</v>
      </c>
      <c r="D3" s="17">
        <v>0.95</v>
      </c>
    </row>
    <row r="4" spans="1:4" ht="15">
      <c r="A4" s="3" t="s">
        <v>7</v>
      </c>
    </row>
    <row r="5" spans="1:4" ht="12.75" customHeight="1">
      <c r="A5" s="30" t="s">
        <v>42</v>
      </c>
      <c r="C5" s="10" t="s">
        <v>22</v>
      </c>
    </row>
    <row r="6" spans="1:4">
      <c r="A6" s="31"/>
      <c r="C6" s="11" t="s">
        <v>5</v>
      </c>
      <c r="D6" s="8">
        <v>0.34</v>
      </c>
    </row>
    <row r="7" spans="1:4">
      <c r="A7" s="31"/>
      <c r="C7" s="11" t="s">
        <v>6</v>
      </c>
      <c r="D7" s="8">
        <v>0.17</v>
      </c>
    </row>
    <row r="8" spans="1:4">
      <c r="A8" s="31"/>
      <c r="C8" s="1" t="s">
        <v>1</v>
      </c>
      <c r="D8" s="8">
        <v>0.05</v>
      </c>
    </row>
    <row r="9" spans="1:4">
      <c r="A9" s="31"/>
      <c r="C9" s="11" t="s">
        <v>10</v>
      </c>
      <c r="D9" s="18">
        <f>ROUNDUP((D6*(1-D6)+D7*(1-D7))*(NORMSINV(1-(1-D3)/2)/D8)^2,0)</f>
        <v>562</v>
      </c>
    </row>
    <row r="10" spans="1:4">
      <c r="A10" s="31"/>
    </row>
    <row r="11" spans="1:4">
      <c r="A11" s="31"/>
    </row>
    <row r="12" spans="1:4">
      <c r="A12" s="31"/>
      <c r="C12" s="1" t="s">
        <v>34</v>
      </c>
      <c r="D12" s="17">
        <v>0.1</v>
      </c>
    </row>
    <row r="13" spans="1:4">
      <c r="A13" s="31"/>
      <c r="C13" s="1" t="s">
        <v>35</v>
      </c>
    </row>
    <row r="14" spans="1:4">
      <c r="A14" s="32"/>
      <c r="C14" s="1" t="s">
        <v>62</v>
      </c>
      <c r="D14" s="18">
        <f>ROUNDUP(IF(D12=0,D9,D9/(1-D12)),0)</f>
        <v>625</v>
      </c>
    </row>
    <row r="15" spans="1:4">
      <c r="A15" s="29"/>
      <c r="D15" s="9" t="s">
        <v>37</v>
      </c>
    </row>
    <row r="16" spans="1:4">
      <c r="A16" s="29"/>
    </row>
    <row r="17" spans="1:3">
      <c r="A17" s="29"/>
      <c r="C17" s="26" t="str">
        <f>IF(C18=1,"**Error - Enter a Value Between 0-100%",IF(C19=1,"**Error - Enter a Value Between 0-100%"," "))</f>
        <v xml:space="preserve"> </v>
      </c>
    </row>
    <row r="18" spans="1:3">
      <c r="A18" s="29"/>
      <c r="C18" s="25">
        <f>IF(D3&lt;0,1,IF(D3&gt;100%,1,0))</f>
        <v>0</v>
      </c>
    </row>
    <row r="19" spans="1:3">
      <c r="A19" s="29"/>
      <c r="C19" s="25">
        <f>IF(D12&lt;0,1,IF(D12&gt;100%,1,0))</f>
        <v>0</v>
      </c>
    </row>
    <row r="20" spans="1:3">
      <c r="A20" s="29"/>
    </row>
    <row r="21" spans="1:3">
      <c r="A21" s="29"/>
    </row>
    <row r="22" spans="1:3">
      <c r="A22" s="29"/>
    </row>
    <row r="23" spans="1:3">
      <c r="A23" s="29"/>
    </row>
    <row r="24" spans="1:3">
      <c r="A24" s="29"/>
    </row>
    <row r="25" spans="1:3">
      <c r="A25" s="1"/>
    </row>
    <row r="26" spans="1:3">
      <c r="A26" s="1"/>
    </row>
    <row r="27" spans="1:3" ht="15">
      <c r="A27" s="4"/>
    </row>
    <row r="28" spans="1:3">
      <c r="A28" s="5"/>
    </row>
    <row r="29" spans="1:3">
      <c r="A29" s="5"/>
    </row>
    <row r="30" spans="1:3">
      <c r="A30" s="5"/>
    </row>
    <row r="31" spans="1:3">
      <c r="A31" s="5"/>
    </row>
    <row r="32" spans="1:3">
      <c r="A32" s="5"/>
    </row>
    <row r="33" spans="1:1">
      <c r="A33" s="5"/>
    </row>
    <row r="34" spans="1:1">
      <c r="A34" s="5"/>
    </row>
    <row r="35" spans="1:1">
      <c r="A35" s="1"/>
    </row>
    <row r="36" spans="1:1">
      <c r="A36" s="1"/>
    </row>
    <row r="37" spans="1:1">
      <c r="A37" s="1"/>
    </row>
    <row r="38" spans="1:1">
      <c r="A38" s="1"/>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sheetData>
  <sheetProtection password="A49F" sheet="1" objects="1" scenarios="1"/>
  <mergeCells count="2">
    <mergeCell ref="A15:A24"/>
    <mergeCell ref="A5:A14"/>
  </mergeCells>
  <pageMargins left="0.7" right="0.7" top="0.75" bottom="0.75" header="0.3" footer="0.3"/>
  <pageSetup scale="74" orientation="landscape" horizontalDpi="0" verticalDpi="0" r:id="rId1"/>
</worksheet>
</file>

<file path=xl/worksheets/sheet7.xml><?xml version="1.0" encoding="utf-8"?>
<worksheet xmlns="http://schemas.openxmlformats.org/spreadsheetml/2006/main" xmlns:r="http://schemas.openxmlformats.org/officeDocument/2006/relationships">
  <sheetPr>
    <pageSetUpPr fitToPage="1"/>
  </sheetPr>
  <dimension ref="A1:Y348"/>
  <sheetViews>
    <sheetView workbookViewId="0">
      <selection activeCell="D14" activeCellId="2" sqref="D3:D4 D7:D9 D14"/>
    </sheetView>
  </sheetViews>
  <sheetFormatPr defaultRowHeight="12.75"/>
  <cols>
    <col min="1" max="1" width="67.5703125" style="6" customWidth="1"/>
    <col min="2" max="2" width="5.28515625" style="1" customWidth="1"/>
    <col min="3" max="3" width="60.5703125" style="1" customWidth="1"/>
    <col min="4" max="4" width="9.140625" style="9"/>
    <col min="5" max="7" width="9.140625" style="1"/>
    <col min="8" max="25" width="9.140625" style="7"/>
  </cols>
  <sheetData>
    <row r="1" spans="1:4">
      <c r="A1" s="1"/>
    </row>
    <row r="2" spans="1:4" ht="15">
      <c r="A2" s="2" t="s">
        <v>29</v>
      </c>
    </row>
    <row r="3" spans="1:4" ht="15">
      <c r="A3" s="3"/>
      <c r="C3" s="11" t="s">
        <v>13</v>
      </c>
      <c r="D3" s="12">
        <v>0.05</v>
      </c>
    </row>
    <row r="4" spans="1:4" ht="15">
      <c r="A4" s="3" t="s">
        <v>7</v>
      </c>
      <c r="C4" s="11" t="s">
        <v>39</v>
      </c>
      <c r="D4" s="12">
        <v>0.8</v>
      </c>
    </row>
    <row r="5" spans="1:4" ht="12.75" customHeight="1">
      <c r="A5" s="30" t="s">
        <v>40</v>
      </c>
    </row>
    <row r="6" spans="1:4">
      <c r="A6" s="31"/>
      <c r="C6" s="10" t="s">
        <v>8</v>
      </c>
    </row>
    <row r="7" spans="1:4">
      <c r="A7" s="31"/>
      <c r="C7" s="11" t="s">
        <v>15</v>
      </c>
      <c r="D7" s="8">
        <v>95</v>
      </c>
    </row>
    <row r="8" spans="1:4">
      <c r="A8" s="31"/>
      <c r="C8" s="11" t="s">
        <v>16</v>
      </c>
      <c r="D8" s="8">
        <v>100</v>
      </c>
    </row>
    <row r="9" spans="1:4">
      <c r="A9" s="31"/>
      <c r="C9" s="1" t="s">
        <v>0</v>
      </c>
      <c r="D9" s="8">
        <v>9.8000000000000007</v>
      </c>
    </row>
    <row r="10" spans="1:4">
      <c r="A10" s="31"/>
      <c r="C10" s="11" t="s">
        <v>14</v>
      </c>
      <c r="D10" s="33">
        <f>ABS(D7-D8)/D9</f>
        <v>0.51020408163265307</v>
      </c>
    </row>
    <row r="11" spans="1:4">
      <c r="A11" s="31"/>
      <c r="C11" s="11" t="s">
        <v>4</v>
      </c>
      <c r="D11" s="18">
        <f>ROUNDUP(((NORMSINV(1-D3/2)+NORMSINV(D4))/D10)^2,0)</f>
        <v>31</v>
      </c>
    </row>
    <row r="12" spans="1:4">
      <c r="A12" s="31"/>
    </row>
    <row r="13" spans="1:4">
      <c r="A13" s="31"/>
    </row>
    <row r="14" spans="1:4">
      <c r="A14" s="31"/>
      <c r="C14" s="1" t="s">
        <v>34</v>
      </c>
      <c r="D14" s="17">
        <v>0.1</v>
      </c>
    </row>
    <row r="15" spans="1:4">
      <c r="A15" s="31"/>
      <c r="C15" s="1" t="s">
        <v>35</v>
      </c>
    </row>
    <row r="16" spans="1:4">
      <c r="A16" s="31"/>
      <c r="C16" s="1" t="s">
        <v>36</v>
      </c>
      <c r="D16" s="18">
        <f>ROUNDUP(IF(D14=0,D11,D11/(1-D14)),0)</f>
        <v>35</v>
      </c>
    </row>
    <row r="17" spans="1:3">
      <c r="A17" s="31"/>
    </row>
    <row r="18" spans="1:3">
      <c r="A18" s="32"/>
    </row>
    <row r="19" spans="1:3">
      <c r="A19" s="29"/>
      <c r="C19" s="34"/>
    </row>
    <row r="20" spans="1:3">
      <c r="A20" s="29"/>
      <c r="C20" s="34"/>
    </row>
    <row r="21" spans="1:3">
      <c r="A21" s="29"/>
      <c r="C21" s="26" t="str">
        <f>IF(C25=1,"**Error - Enter a Value Between 0-1",IF(C25=2,"**Error - Enter a Value Between 0-100%"," "))</f>
        <v xml:space="preserve"> </v>
      </c>
    </row>
    <row r="22" spans="1:3">
      <c r="A22" s="29"/>
      <c r="C22" s="25">
        <f>IF(D3&lt;0,1,IF(D3&gt;1,1,0))</f>
        <v>0</v>
      </c>
    </row>
    <row r="23" spans="1:3">
      <c r="A23" s="29"/>
      <c r="C23" s="25">
        <f>IF(D4&lt;0,1,IF(D4&gt;1,1,0))</f>
        <v>0</v>
      </c>
    </row>
    <row r="24" spans="1:3" ht="15" customHeight="1">
      <c r="A24" s="29"/>
      <c r="C24" s="34">
        <f>IF(D14&lt;0,1,IF(D14&gt;100%,1,0))</f>
        <v>0</v>
      </c>
    </row>
    <row r="25" spans="1:3">
      <c r="A25" s="29"/>
      <c r="C25" s="34">
        <f>IF(SUM(C22:C23)&gt;0,1,IF(C24&gt;0,2,0))</f>
        <v>0</v>
      </c>
    </row>
    <row r="26" spans="1:3" ht="51" customHeight="1">
      <c r="A26" s="29"/>
      <c r="C26" s="34"/>
    </row>
    <row r="27" spans="1:3">
      <c r="A27" s="29"/>
    </row>
    <row r="28" spans="1:3">
      <c r="A28" s="29"/>
    </row>
    <row r="29" spans="1:3">
      <c r="A29" s="1"/>
    </row>
    <row r="30" spans="1:3">
      <c r="A30" s="1"/>
    </row>
    <row r="31" spans="1:3" ht="15">
      <c r="A31" s="4"/>
    </row>
    <row r="32" spans="1:3">
      <c r="A32" s="5"/>
    </row>
    <row r="33" spans="1:1">
      <c r="A33" s="5"/>
    </row>
    <row r="34" spans="1:1">
      <c r="A34" s="5"/>
    </row>
    <row r="35" spans="1:1">
      <c r="A35" s="5"/>
    </row>
    <row r="36" spans="1:1">
      <c r="A36" s="5"/>
    </row>
    <row r="37" spans="1:1">
      <c r="A37" s="5"/>
    </row>
    <row r="38" spans="1:1">
      <c r="A38" s="5"/>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sheetData>
  <sheetProtection password="A49F" sheet="1" objects="1" scenarios="1"/>
  <mergeCells count="2">
    <mergeCell ref="A19:A28"/>
    <mergeCell ref="A5:A18"/>
  </mergeCells>
  <pageMargins left="0.7" right="0.7" top="0.75" bottom="0.75" header="0.3" footer="0.3"/>
  <pageSetup scale="80" orientation="landscape" horizontalDpi="0" verticalDpi="0" r:id="rId1"/>
</worksheet>
</file>

<file path=xl/worksheets/sheet8.xml><?xml version="1.0" encoding="utf-8"?>
<worksheet xmlns="http://schemas.openxmlformats.org/spreadsheetml/2006/main" xmlns:r="http://schemas.openxmlformats.org/officeDocument/2006/relationships">
  <sheetPr>
    <pageSetUpPr fitToPage="1"/>
  </sheetPr>
  <dimension ref="A1:Y348"/>
  <sheetViews>
    <sheetView workbookViewId="0">
      <selection activeCell="D13" activeCellId="2" sqref="D3:D4 D7:D8 D13"/>
    </sheetView>
  </sheetViews>
  <sheetFormatPr defaultRowHeight="12.75"/>
  <cols>
    <col min="1" max="1" width="67.5703125" style="6" customWidth="1"/>
    <col min="2" max="2" width="5.28515625" style="1" customWidth="1"/>
    <col min="3" max="3" width="60.5703125" style="1" customWidth="1"/>
    <col min="4" max="4" width="9.140625" style="9"/>
    <col min="5" max="7" width="9.140625" style="1"/>
    <col min="8" max="25" width="9.140625" style="7"/>
  </cols>
  <sheetData>
    <row r="1" spans="1:4">
      <c r="A1" s="1"/>
    </row>
    <row r="2" spans="1:4" ht="15">
      <c r="A2" s="2" t="s">
        <v>29</v>
      </c>
    </row>
    <row r="3" spans="1:4" ht="15">
      <c r="A3" s="3"/>
      <c r="C3" s="11" t="s">
        <v>13</v>
      </c>
      <c r="D3" s="12">
        <v>0.05</v>
      </c>
    </row>
    <row r="4" spans="1:4" ht="15">
      <c r="A4" s="3" t="s">
        <v>7</v>
      </c>
      <c r="C4" s="11" t="s">
        <v>39</v>
      </c>
      <c r="D4" s="12">
        <v>0.9</v>
      </c>
    </row>
    <row r="5" spans="1:4" ht="12.75" customHeight="1">
      <c r="A5" s="30" t="s">
        <v>46</v>
      </c>
    </row>
    <row r="6" spans="1:4">
      <c r="A6" s="31"/>
      <c r="C6" s="10" t="s">
        <v>2</v>
      </c>
    </row>
    <row r="7" spans="1:4">
      <c r="A7" s="31"/>
      <c r="C7" s="11" t="s">
        <v>17</v>
      </c>
      <c r="D7" s="8">
        <v>0.1</v>
      </c>
    </row>
    <row r="8" spans="1:4">
      <c r="A8" s="31"/>
      <c r="C8" s="11" t="s">
        <v>18</v>
      </c>
      <c r="D8" s="8">
        <v>0.15</v>
      </c>
    </row>
    <row r="9" spans="1:4">
      <c r="A9" s="31"/>
      <c r="C9" s="11" t="s">
        <v>14</v>
      </c>
      <c r="D9" s="33">
        <f>ABS(D7-D8)/SQRT(D7*(1-D7))</f>
        <v>0.1666666666666666</v>
      </c>
    </row>
    <row r="10" spans="1:4">
      <c r="A10" s="31"/>
      <c r="C10" s="11" t="s">
        <v>4</v>
      </c>
      <c r="D10" s="18">
        <f>ROUNDUP(((NORMSINV(1-D3/2)+NORMSINV(D4))/D9)^2,0)</f>
        <v>379</v>
      </c>
    </row>
    <row r="11" spans="1:4">
      <c r="A11" s="31"/>
    </row>
    <row r="12" spans="1:4">
      <c r="A12" s="31"/>
    </row>
    <row r="13" spans="1:4">
      <c r="A13" s="31"/>
      <c r="C13" s="1" t="s">
        <v>34</v>
      </c>
      <c r="D13" s="17">
        <v>0.1</v>
      </c>
    </row>
    <row r="14" spans="1:4">
      <c r="A14" s="31"/>
      <c r="C14" s="1" t="s">
        <v>35</v>
      </c>
    </row>
    <row r="15" spans="1:4">
      <c r="A15" s="31"/>
      <c r="C15" s="1" t="s">
        <v>36</v>
      </c>
      <c r="D15" s="18">
        <f>ROUNDUP(IF(D13=0,D10,D10/(1-D13)),0)</f>
        <v>422</v>
      </c>
    </row>
    <row r="16" spans="1:4">
      <c r="A16" s="31"/>
    </row>
    <row r="17" spans="1:3">
      <c r="A17" s="31"/>
    </row>
    <row r="18" spans="1:3">
      <c r="A18" s="32"/>
    </row>
    <row r="19" spans="1:3">
      <c r="A19" s="29"/>
    </row>
    <row r="20" spans="1:3">
      <c r="A20" s="29"/>
    </row>
    <row r="21" spans="1:3">
      <c r="A21" s="29"/>
      <c r="C21" s="26" t="str">
        <f>IF(C25=1,"**Error - Enter a Value Between 0-1",IF(C25=2,"**Error - Enter a Value Between 0-100%"," "))</f>
        <v xml:space="preserve"> </v>
      </c>
    </row>
    <row r="22" spans="1:3">
      <c r="A22" s="29"/>
      <c r="C22" s="25">
        <f>IF(D3&lt;0,1,IF(D3&gt;1,1,0))</f>
        <v>0</v>
      </c>
    </row>
    <row r="23" spans="1:3">
      <c r="A23" s="29"/>
      <c r="C23" s="25">
        <f>IF(D4&lt;0,1,IF(D4&gt;1,1,0))</f>
        <v>0</v>
      </c>
    </row>
    <row r="24" spans="1:3" ht="15" customHeight="1">
      <c r="A24" s="29"/>
      <c r="C24" s="34">
        <f>IF(D13&lt;0,1,IF(D13&gt;100%,1,0))</f>
        <v>0</v>
      </c>
    </row>
    <row r="25" spans="1:3">
      <c r="A25" s="29"/>
      <c r="C25" s="34">
        <f>IF(SUM(C22:C23)&gt;0,1,IF(C24&gt;0,2,0))</f>
        <v>0</v>
      </c>
    </row>
    <row r="26" spans="1:3" ht="51" customHeight="1">
      <c r="A26" s="29"/>
    </row>
    <row r="27" spans="1:3">
      <c r="A27" s="29"/>
    </row>
    <row r="28" spans="1:3">
      <c r="A28" s="29"/>
    </row>
    <row r="29" spans="1:3">
      <c r="A29" s="1"/>
    </row>
    <row r="30" spans="1:3">
      <c r="A30" s="1"/>
    </row>
    <row r="31" spans="1:3" ht="15">
      <c r="A31" s="4"/>
    </row>
    <row r="32" spans="1:3">
      <c r="A32" s="5"/>
    </row>
    <row r="33" spans="1:1">
      <c r="A33" s="5"/>
    </row>
    <row r="34" spans="1:1">
      <c r="A34" s="5"/>
    </row>
    <row r="35" spans="1:1">
      <c r="A35" s="5"/>
    </row>
    <row r="36" spans="1:1">
      <c r="A36" s="5"/>
    </row>
    <row r="37" spans="1:1">
      <c r="A37" s="5"/>
    </row>
    <row r="38" spans="1:1">
      <c r="A38" s="5"/>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sheetData>
  <sheetProtection password="A49F" sheet="1" objects="1" scenarios="1"/>
  <mergeCells count="2">
    <mergeCell ref="A5:A18"/>
    <mergeCell ref="A19:A28"/>
  </mergeCells>
  <pageMargins left="0.7" right="0.7" top="0.75" bottom="0.75" header="0.3" footer="0.3"/>
  <pageSetup scale="80" orientation="landscape" horizontalDpi="0" verticalDpi="0" r:id="rId1"/>
</worksheet>
</file>

<file path=xl/worksheets/sheet9.xml><?xml version="1.0" encoding="utf-8"?>
<worksheet xmlns="http://schemas.openxmlformats.org/spreadsheetml/2006/main" xmlns:r="http://schemas.openxmlformats.org/officeDocument/2006/relationships">
  <sheetPr>
    <pageSetUpPr fitToPage="1"/>
  </sheetPr>
  <dimension ref="A1:Y348"/>
  <sheetViews>
    <sheetView topLeftCell="A2" workbookViewId="0">
      <selection activeCell="D14" activeCellId="2" sqref="D3:D4 D7:D9 D14"/>
    </sheetView>
  </sheetViews>
  <sheetFormatPr defaultRowHeight="12.75"/>
  <cols>
    <col min="1" max="1" width="67.5703125" style="6" customWidth="1"/>
    <col min="2" max="2" width="5.28515625" style="1" customWidth="1"/>
    <col min="3" max="3" width="60.5703125" style="1" customWidth="1"/>
    <col min="4" max="4" width="9.140625" style="9"/>
    <col min="5" max="7" width="9.140625" style="1"/>
    <col min="8" max="25" width="9.140625" style="7"/>
  </cols>
  <sheetData>
    <row r="1" spans="1:4">
      <c r="A1" s="1"/>
    </row>
    <row r="2" spans="1:4" ht="15">
      <c r="A2" s="2" t="s">
        <v>29</v>
      </c>
    </row>
    <row r="3" spans="1:4" ht="15">
      <c r="A3" s="3"/>
      <c r="C3" s="11" t="s">
        <v>13</v>
      </c>
      <c r="D3" s="12">
        <v>0.05</v>
      </c>
    </row>
    <row r="4" spans="1:4" ht="15">
      <c r="A4" s="3" t="s">
        <v>7</v>
      </c>
      <c r="C4" s="11" t="s">
        <v>39</v>
      </c>
      <c r="D4" s="12">
        <v>0.8</v>
      </c>
    </row>
    <row r="5" spans="1:4" ht="12.75" customHeight="1">
      <c r="A5" s="30" t="s">
        <v>45</v>
      </c>
    </row>
    <row r="6" spans="1:4">
      <c r="A6" s="31"/>
      <c r="C6" s="10" t="s">
        <v>12</v>
      </c>
    </row>
    <row r="7" spans="1:4">
      <c r="A7" s="31"/>
      <c r="C7" s="11" t="s">
        <v>19</v>
      </c>
      <c r="D7" s="8">
        <v>0</v>
      </c>
    </row>
    <row r="8" spans="1:4">
      <c r="A8" s="31"/>
      <c r="C8" s="11" t="s">
        <v>20</v>
      </c>
      <c r="D8" s="8">
        <v>10</v>
      </c>
    </row>
    <row r="9" spans="1:4">
      <c r="A9" s="31"/>
      <c r="C9" s="11" t="s">
        <v>11</v>
      </c>
      <c r="D9" s="8">
        <v>20</v>
      </c>
    </row>
    <row r="10" spans="1:4">
      <c r="A10" s="31"/>
      <c r="C10" s="11" t="s">
        <v>14</v>
      </c>
      <c r="D10" s="33">
        <f>ABS(D7-D8)/D9</f>
        <v>0.5</v>
      </c>
    </row>
    <row r="11" spans="1:4">
      <c r="A11" s="31"/>
      <c r="C11" s="11" t="s">
        <v>4</v>
      </c>
      <c r="D11" s="18">
        <f>ROUNDUP(((NORMSINV(1-D3/2)+NORMSINV(D4))/D10)^2,0)</f>
        <v>32</v>
      </c>
    </row>
    <row r="12" spans="1:4">
      <c r="A12" s="31"/>
    </row>
    <row r="13" spans="1:4">
      <c r="A13" s="31"/>
    </row>
    <row r="14" spans="1:4">
      <c r="A14" s="31"/>
      <c r="C14" s="1" t="s">
        <v>34</v>
      </c>
      <c r="D14" s="17">
        <v>0.3</v>
      </c>
    </row>
    <row r="15" spans="1:4">
      <c r="A15" s="31"/>
      <c r="C15" s="1" t="s">
        <v>35</v>
      </c>
    </row>
    <row r="16" spans="1:4">
      <c r="A16" s="31"/>
      <c r="C16" s="1" t="s">
        <v>36</v>
      </c>
      <c r="D16" s="18">
        <f>ROUNDUP(IF(D14=0,D11,D11/(1-D14)),0)</f>
        <v>46</v>
      </c>
    </row>
    <row r="17" spans="1:3">
      <c r="A17" s="31"/>
    </row>
    <row r="18" spans="1:3">
      <c r="A18" s="32"/>
    </row>
    <row r="19" spans="1:3">
      <c r="A19" s="29"/>
    </row>
    <row r="20" spans="1:3">
      <c r="A20" s="29"/>
    </row>
    <row r="21" spans="1:3">
      <c r="A21" s="29"/>
      <c r="C21" s="26" t="str">
        <f>IF(C25=1,"**Error - Enter a Value Between 0-1",IF(C25=2,"**Error - Enter a Value Between 0-100%"," "))</f>
        <v xml:space="preserve"> </v>
      </c>
    </row>
    <row r="22" spans="1:3">
      <c r="A22" s="29"/>
      <c r="C22" s="25">
        <f>IF(D3&lt;0,1,IF(D3&gt;1,1,0))</f>
        <v>0</v>
      </c>
    </row>
    <row r="23" spans="1:3">
      <c r="A23" s="29"/>
      <c r="C23" s="25">
        <f>IF(D4&lt;0,1,IF(D4&gt;1,1,0))</f>
        <v>0</v>
      </c>
    </row>
    <row r="24" spans="1:3" ht="15" customHeight="1">
      <c r="A24" s="29"/>
      <c r="C24" s="34">
        <f>IF(D14&lt;0,1,IF(D14&gt;100%,1,0))</f>
        <v>0</v>
      </c>
    </row>
    <row r="25" spans="1:3">
      <c r="A25" s="29"/>
      <c r="C25" s="34">
        <f>IF(SUM(C22:C23)&gt;0,1,IF(C24&gt;0,2,0))</f>
        <v>0</v>
      </c>
    </row>
    <row r="26" spans="1:3" ht="51" customHeight="1">
      <c r="A26" s="29"/>
    </row>
    <row r="27" spans="1:3">
      <c r="A27" s="29"/>
    </row>
    <row r="28" spans="1:3">
      <c r="A28" s="29"/>
    </row>
    <row r="29" spans="1:3">
      <c r="A29" s="1"/>
    </row>
    <row r="30" spans="1:3">
      <c r="A30" s="1"/>
    </row>
    <row r="31" spans="1:3" ht="15">
      <c r="A31" s="4"/>
    </row>
    <row r="32" spans="1:3">
      <c r="A32" s="5"/>
    </row>
    <row r="33" spans="1:1">
      <c r="A33" s="5"/>
    </row>
    <row r="34" spans="1:1">
      <c r="A34" s="5"/>
    </row>
    <row r="35" spans="1:1">
      <c r="A35" s="5"/>
    </row>
    <row r="36" spans="1:1">
      <c r="A36" s="5"/>
    </row>
    <row r="37" spans="1:1">
      <c r="A37" s="5"/>
    </row>
    <row r="38" spans="1:1">
      <c r="A38" s="5"/>
    </row>
    <row r="39" spans="1:1">
      <c r="A39" s="1"/>
    </row>
    <row r="40" spans="1:1">
      <c r="A40" s="1"/>
    </row>
    <row r="41" spans="1:1">
      <c r="A41" s="1"/>
    </row>
    <row r="42" spans="1:1">
      <c r="A42" s="1"/>
    </row>
    <row r="43" spans="1:1">
      <c r="A43" s="1"/>
    </row>
    <row r="44" spans="1:1">
      <c r="A44" s="1"/>
    </row>
    <row r="45" spans="1:1">
      <c r="A45" s="1"/>
    </row>
    <row r="46" spans="1:1">
      <c r="A46" s="1"/>
    </row>
    <row r="47" spans="1:1">
      <c r="A47" s="1"/>
    </row>
    <row r="48" spans="1:1">
      <c r="A48" s="1"/>
    </row>
    <row r="49" spans="1:1">
      <c r="A49" s="1"/>
    </row>
    <row r="50" spans="1:1">
      <c r="A50" s="1"/>
    </row>
    <row r="51" spans="1:1">
      <c r="A51" s="1"/>
    </row>
    <row r="52" spans="1:1">
      <c r="A52" s="1"/>
    </row>
    <row r="53" spans="1:1">
      <c r="A53" s="1"/>
    </row>
    <row r="54" spans="1:1">
      <c r="A54" s="1"/>
    </row>
    <row r="55" spans="1:1">
      <c r="A55" s="1"/>
    </row>
    <row r="56" spans="1:1">
      <c r="A56" s="1"/>
    </row>
    <row r="57" spans="1:1">
      <c r="A57" s="1"/>
    </row>
    <row r="58" spans="1:1">
      <c r="A58" s="1"/>
    </row>
    <row r="59" spans="1:1">
      <c r="A59" s="1"/>
    </row>
    <row r="60" spans="1:1">
      <c r="A60" s="1"/>
    </row>
    <row r="61" spans="1:1">
      <c r="A61" s="1"/>
    </row>
    <row r="62" spans="1:1">
      <c r="A62" s="1"/>
    </row>
    <row r="63" spans="1:1">
      <c r="A63" s="1"/>
    </row>
    <row r="64" spans="1:1">
      <c r="A64" s="1"/>
    </row>
    <row r="65" spans="1:1">
      <c r="A65" s="1"/>
    </row>
    <row r="66" spans="1:1">
      <c r="A66" s="1"/>
    </row>
    <row r="67" spans="1:1">
      <c r="A67" s="1"/>
    </row>
    <row r="68" spans="1:1">
      <c r="A68" s="1"/>
    </row>
    <row r="69" spans="1:1">
      <c r="A69" s="1"/>
    </row>
    <row r="70" spans="1:1">
      <c r="A70" s="1"/>
    </row>
    <row r="71" spans="1:1">
      <c r="A71" s="1"/>
    </row>
    <row r="72" spans="1:1">
      <c r="A72" s="1"/>
    </row>
    <row r="73" spans="1:1">
      <c r="A73" s="1"/>
    </row>
    <row r="74" spans="1:1">
      <c r="A74" s="1"/>
    </row>
    <row r="75" spans="1:1">
      <c r="A75" s="1"/>
    </row>
    <row r="76" spans="1:1">
      <c r="A76" s="1"/>
    </row>
    <row r="77" spans="1:1">
      <c r="A77" s="1"/>
    </row>
    <row r="78" spans="1:1">
      <c r="A78" s="1"/>
    </row>
    <row r="79" spans="1:1">
      <c r="A79" s="1"/>
    </row>
    <row r="80" spans="1:1">
      <c r="A80" s="1"/>
    </row>
    <row r="81" spans="1:1">
      <c r="A81" s="1"/>
    </row>
    <row r="82" spans="1:1">
      <c r="A82" s="1"/>
    </row>
    <row r="83" spans="1:1">
      <c r="A83" s="1"/>
    </row>
    <row r="84" spans="1:1">
      <c r="A84" s="1"/>
    </row>
    <row r="85" spans="1:1">
      <c r="A85" s="1"/>
    </row>
    <row r="86" spans="1:1">
      <c r="A86" s="1"/>
    </row>
    <row r="87" spans="1:1">
      <c r="A87" s="1"/>
    </row>
    <row r="88" spans="1:1">
      <c r="A88" s="1"/>
    </row>
    <row r="89" spans="1:1">
      <c r="A89" s="1"/>
    </row>
    <row r="90" spans="1:1">
      <c r="A90" s="1"/>
    </row>
    <row r="91" spans="1:1">
      <c r="A91" s="1"/>
    </row>
    <row r="92" spans="1:1">
      <c r="A92" s="1"/>
    </row>
    <row r="93" spans="1:1">
      <c r="A93" s="1"/>
    </row>
    <row r="94" spans="1:1">
      <c r="A94" s="1"/>
    </row>
    <row r="95" spans="1:1">
      <c r="A95" s="1"/>
    </row>
    <row r="96" spans="1:1">
      <c r="A96" s="1"/>
    </row>
    <row r="97" spans="1:1">
      <c r="A97" s="1"/>
    </row>
    <row r="98" spans="1:1">
      <c r="A98" s="1"/>
    </row>
    <row r="99" spans="1:1">
      <c r="A99" s="1"/>
    </row>
    <row r="100" spans="1:1">
      <c r="A100" s="1"/>
    </row>
    <row r="101" spans="1:1">
      <c r="A101" s="1"/>
    </row>
    <row r="102" spans="1:1">
      <c r="A102" s="1"/>
    </row>
    <row r="103" spans="1:1">
      <c r="A103" s="1"/>
    </row>
    <row r="104" spans="1:1">
      <c r="A104" s="1"/>
    </row>
    <row r="105" spans="1:1">
      <c r="A105" s="1"/>
    </row>
    <row r="106" spans="1:1">
      <c r="A106" s="1"/>
    </row>
    <row r="107" spans="1:1">
      <c r="A107" s="1"/>
    </row>
    <row r="108" spans="1:1">
      <c r="A108" s="1"/>
    </row>
    <row r="109" spans="1:1">
      <c r="A109" s="1"/>
    </row>
    <row r="110" spans="1:1">
      <c r="A110" s="1"/>
    </row>
    <row r="111" spans="1:1">
      <c r="A111" s="1"/>
    </row>
    <row r="112" spans="1:1">
      <c r="A112" s="1"/>
    </row>
    <row r="113" spans="1:1">
      <c r="A113" s="1"/>
    </row>
    <row r="114" spans="1:1">
      <c r="A114" s="1"/>
    </row>
    <row r="115" spans="1:1">
      <c r="A115" s="1"/>
    </row>
    <row r="116" spans="1:1">
      <c r="A116" s="1"/>
    </row>
    <row r="117" spans="1:1">
      <c r="A117" s="1"/>
    </row>
    <row r="118" spans="1:1">
      <c r="A118" s="1"/>
    </row>
    <row r="119" spans="1:1">
      <c r="A119" s="1"/>
    </row>
    <row r="120" spans="1:1">
      <c r="A120" s="1"/>
    </row>
    <row r="121" spans="1:1">
      <c r="A121" s="1"/>
    </row>
    <row r="122" spans="1:1">
      <c r="A122" s="1"/>
    </row>
    <row r="123" spans="1:1">
      <c r="A123" s="1"/>
    </row>
    <row r="124" spans="1:1">
      <c r="A124" s="1"/>
    </row>
    <row r="125" spans="1:1">
      <c r="A125" s="1"/>
    </row>
    <row r="126" spans="1:1">
      <c r="A126" s="1"/>
    </row>
    <row r="127" spans="1:1">
      <c r="A127" s="1"/>
    </row>
    <row r="128" spans="1:1">
      <c r="A128" s="1"/>
    </row>
    <row r="129" spans="1:1">
      <c r="A129" s="1"/>
    </row>
    <row r="130" spans="1:1">
      <c r="A130" s="1"/>
    </row>
    <row r="131" spans="1:1">
      <c r="A131" s="1"/>
    </row>
    <row r="132" spans="1:1">
      <c r="A132" s="1"/>
    </row>
    <row r="133" spans="1:1">
      <c r="A133" s="1"/>
    </row>
    <row r="134" spans="1:1">
      <c r="A134" s="1"/>
    </row>
    <row r="135" spans="1:1">
      <c r="A135" s="1"/>
    </row>
    <row r="136" spans="1:1">
      <c r="A136" s="1"/>
    </row>
    <row r="137" spans="1:1">
      <c r="A137" s="1"/>
    </row>
    <row r="138" spans="1:1">
      <c r="A138" s="1"/>
    </row>
    <row r="139" spans="1:1">
      <c r="A139" s="1"/>
    </row>
    <row r="140" spans="1:1">
      <c r="A140" s="1"/>
    </row>
    <row r="141" spans="1:1">
      <c r="A141" s="1"/>
    </row>
    <row r="142" spans="1:1">
      <c r="A142" s="1"/>
    </row>
    <row r="143" spans="1:1">
      <c r="A143" s="1"/>
    </row>
    <row r="144" spans="1:1">
      <c r="A144" s="1"/>
    </row>
    <row r="145" spans="1:1">
      <c r="A145" s="1"/>
    </row>
    <row r="146" spans="1:1">
      <c r="A146" s="1"/>
    </row>
    <row r="147" spans="1:1">
      <c r="A147" s="1"/>
    </row>
    <row r="148" spans="1:1">
      <c r="A148" s="1"/>
    </row>
    <row r="149" spans="1:1">
      <c r="A149" s="1"/>
    </row>
    <row r="150" spans="1:1">
      <c r="A150" s="1"/>
    </row>
    <row r="151" spans="1:1">
      <c r="A151" s="1"/>
    </row>
    <row r="152" spans="1:1">
      <c r="A152" s="1"/>
    </row>
    <row r="153" spans="1:1">
      <c r="A153" s="1"/>
    </row>
    <row r="154" spans="1:1">
      <c r="A154" s="1"/>
    </row>
    <row r="155" spans="1:1">
      <c r="A155" s="1"/>
    </row>
    <row r="156" spans="1:1">
      <c r="A156" s="1"/>
    </row>
    <row r="157" spans="1:1">
      <c r="A157" s="1"/>
    </row>
    <row r="158" spans="1:1">
      <c r="A158" s="1"/>
    </row>
    <row r="159" spans="1:1">
      <c r="A159" s="1"/>
    </row>
    <row r="160" spans="1:1">
      <c r="A160" s="1"/>
    </row>
    <row r="161" spans="1:1">
      <c r="A161" s="1"/>
    </row>
    <row r="162" spans="1:1">
      <c r="A162" s="1"/>
    </row>
    <row r="163" spans="1:1">
      <c r="A163" s="1"/>
    </row>
    <row r="164" spans="1:1">
      <c r="A164" s="1"/>
    </row>
    <row r="165" spans="1:1">
      <c r="A165" s="1"/>
    </row>
    <row r="166" spans="1:1">
      <c r="A166" s="1"/>
    </row>
    <row r="167" spans="1:1">
      <c r="A167" s="1"/>
    </row>
    <row r="168" spans="1:1">
      <c r="A168" s="1"/>
    </row>
    <row r="169" spans="1:1">
      <c r="A169" s="1"/>
    </row>
    <row r="170" spans="1:1">
      <c r="A170" s="1"/>
    </row>
    <row r="171" spans="1:1">
      <c r="A171" s="1"/>
    </row>
    <row r="172" spans="1:1">
      <c r="A172" s="1"/>
    </row>
    <row r="173" spans="1:1">
      <c r="A173" s="1"/>
    </row>
    <row r="174" spans="1:1">
      <c r="A174" s="1"/>
    </row>
    <row r="175" spans="1:1">
      <c r="A175" s="1"/>
    </row>
    <row r="176" spans="1:1">
      <c r="A176" s="1"/>
    </row>
    <row r="177" spans="1:1">
      <c r="A177" s="1"/>
    </row>
    <row r="178" spans="1:1">
      <c r="A178" s="1"/>
    </row>
    <row r="179" spans="1:1">
      <c r="A179" s="1"/>
    </row>
    <row r="180" spans="1:1">
      <c r="A180" s="1"/>
    </row>
    <row r="181" spans="1:1">
      <c r="A181" s="1"/>
    </row>
    <row r="182" spans="1:1">
      <c r="A182" s="1"/>
    </row>
    <row r="183" spans="1:1">
      <c r="A183" s="1"/>
    </row>
    <row r="184" spans="1:1">
      <c r="A184" s="1"/>
    </row>
    <row r="185" spans="1:1">
      <c r="A185" s="1"/>
    </row>
    <row r="186" spans="1:1">
      <c r="A186" s="1"/>
    </row>
    <row r="187" spans="1:1">
      <c r="A187" s="1"/>
    </row>
    <row r="188" spans="1:1">
      <c r="A188" s="1"/>
    </row>
    <row r="189" spans="1:1">
      <c r="A189" s="1"/>
    </row>
    <row r="190" spans="1:1">
      <c r="A190" s="1"/>
    </row>
    <row r="191" spans="1:1">
      <c r="A191" s="1"/>
    </row>
    <row r="192" spans="1:1">
      <c r="A192" s="1"/>
    </row>
    <row r="193" spans="1:1">
      <c r="A193" s="1"/>
    </row>
    <row r="194" spans="1:1">
      <c r="A194" s="1"/>
    </row>
    <row r="195" spans="1:1">
      <c r="A195" s="1"/>
    </row>
    <row r="196" spans="1:1">
      <c r="A196" s="1"/>
    </row>
    <row r="197" spans="1:1">
      <c r="A197" s="1"/>
    </row>
    <row r="198" spans="1:1">
      <c r="A198" s="1"/>
    </row>
    <row r="199" spans="1:1">
      <c r="A199" s="1"/>
    </row>
    <row r="200" spans="1:1">
      <c r="A200" s="1"/>
    </row>
    <row r="201" spans="1:1">
      <c r="A201" s="1"/>
    </row>
    <row r="202" spans="1:1">
      <c r="A202" s="1"/>
    </row>
    <row r="203" spans="1:1">
      <c r="A203" s="1"/>
    </row>
    <row r="204" spans="1:1">
      <c r="A204" s="1"/>
    </row>
    <row r="205" spans="1:1">
      <c r="A205" s="1"/>
    </row>
    <row r="206" spans="1:1">
      <c r="A206" s="1"/>
    </row>
    <row r="207" spans="1:1">
      <c r="A207" s="1"/>
    </row>
    <row r="208" spans="1:1">
      <c r="A208" s="1"/>
    </row>
    <row r="209" spans="1:1">
      <c r="A209" s="1"/>
    </row>
    <row r="210" spans="1:1">
      <c r="A210" s="1"/>
    </row>
    <row r="211" spans="1:1">
      <c r="A211" s="1"/>
    </row>
    <row r="212" spans="1:1">
      <c r="A212" s="1"/>
    </row>
    <row r="213" spans="1:1">
      <c r="A213" s="1"/>
    </row>
    <row r="214" spans="1:1">
      <c r="A214" s="1"/>
    </row>
    <row r="215" spans="1:1">
      <c r="A215" s="1"/>
    </row>
    <row r="216" spans="1:1">
      <c r="A216" s="1"/>
    </row>
    <row r="217" spans="1:1">
      <c r="A217" s="1"/>
    </row>
    <row r="218" spans="1:1">
      <c r="A218" s="1"/>
    </row>
    <row r="219" spans="1:1">
      <c r="A219" s="1"/>
    </row>
    <row r="220" spans="1:1">
      <c r="A220" s="1"/>
    </row>
    <row r="221" spans="1:1">
      <c r="A221" s="1"/>
    </row>
    <row r="222" spans="1:1">
      <c r="A222" s="1"/>
    </row>
    <row r="223" spans="1:1">
      <c r="A223" s="1"/>
    </row>
    <row r="224" spans="1:1">
      <c r="A224" s="1"/>
    </row>
    <row r="225" spans="1:1">
      <c r="A225" s="1"/>
    </row>
    <row r="226" spans="1:1">
      <c r="A226" s="1"/>
    </row>
    <row r="227" spans="1:1">
      <c r="A227" s="1"/>
    </row>
    <row r="228" spans="1:1">
      <c r="A228" s="1"/>
    </row>
    <row r="229" spans="1:1">
      <c r="A229" s="1"/>
    </row>
    <row r="230" spans="1:1">
      <c r="A230" s="1"/>
    </row>
    <row r="231" spans="1:1">
      <c r="A231" s="1"/>
    </row>
    <row r="232" spans="1:1">
      <c r="A232" s="1"/>
    </row>
    <row r="233" spans="1:1">
      <c r="A233" s="1"/>
    </row>
    <row r="234" spans="1:1">
      <c r="A234" s="1"/>
    </row>
    <row r="235" spans="1:1">
      <c r="A235" s="1"/>
    </row>
    <row r="236" spans="1:1">
      <c r="A236" s="1"/>
    </row>
    <row r="237" spans="1:1">
      <c r="A237" s="1"/>
    </row>
    <row r="238" spans="1:1">
      <c r="A238" s="1"/>
    </row>
    <row r="239" spans="1:1">
      <c r="A239" s="1"/>
    </row>
    <row r="240" spans="1:1">
      <c r="A240" s="1"/>
    </row>
    <row r="241" spans="1:1">
      <c r="A241" s="1"/>
    </row>
    <row r="242" spans="1:1">
      <c r="A242" s="1"/>
    </row>
    <row r="243" spans="1:1">
      <c r="A243" s="1"/>
    </row>
    <row r="244" spans="1:1">
      <c r="A244" s="1"/>
    </row>
    <row r="245" spans="1:1">
      <c r="A245" s="1"/>
    </row>
    <row r="246" spans="1:1">
      <c r="A246" s="1"/>
    </row>
    <row r="247" spans="1:1">
      <c r="A247" s="1"/>
    </row>
    <row r="248" spans="1:1">
      <c r="A248" s="1"/>
    </row>
    <row r="249" spans="1:1">
      <c r="A249" s="1"/>
    </row>
    <row r="250" spans="1:1">
      <c r="A250" s="1"/>
    </row>
    <row r="251" spans="1:1">
      <c r="A251" s="1"/>
    </row>
    <row r="252" spans="1:1">
      <c r="A252" s="1"/>
    </row>
    <row r="253" spans="1:1">
      <c r="A253" s="1"/>
    </row>
    <row r="254" spans="1:1">
      <c r="A254" s="1"/>
    </row>
    <row r="255" spans="1:1">
      <c r="A255" s="1"/>
    </row>
    <row r="256" spans="1:1">
      <c r="A256" s="1"/>
    </row>
    <row r="257" spans="1:1">
      <c r="A257" s="1"/>
    </row>
    <row r="258" spans="1:1">
      <c r="A258" s="1"/>
    </row>
    <row r="259" spans="1:1">
      <c r="A259" s="1"/>
    </row>
    <row r="260" spans="1:1">
      <c r="A260" s="1"/>
    </row>
    <row r="261" spans="1:1">
      <c r="A261" s="1"/>
    </row>
    <row r="262" spans="1:1">
      <c r="A262" s="1"/>
    </row>
    <row r="263" spans="1:1">
      <c r="A263" s="1"/>
    </row>
    <row r="264" spans="1:1">
      <c r="A264" s="1"/>
    </row>
    <row r="265" spans="1:1">
      <c r="A265" s="1"/>
    </row>
    <row r="266" spans="1:1">
      <c r="A266" s="1"/>
    </row>
    <row r="267" spans="1:1">
      <c r="A267" s="1"/>
    </row>
    <row r="268" spans="1:1">
      <c r="A268" s="1"/>
    </row>
    <row r="269" spans="1:1">
      <c r="A269" s="1"/>
    </row>
    <row r="270" spans="1:1">
      <c r="A270" s="1"/>
    </row>
    <row r="271" spans="1:1">
      <c r="A271" s="1"/>
    </row>
    <row r="272" spans="1:1">
      <c r="A272" s="1"/>
    </row>
    <row r="273" spans="1:1">
      <c r="A273" s="1"/>
    </row>
    <row r="274" spans="1:1">
      <c r="A274" s="1"/>
    </row>
    <row r="275" spans="1:1">
      <c r="A275" s="1"/>
    </row>
    <row r="276" spans="1:1">
      <c r="A276" s="1"/>
    </row>
    <row r="277" spans="1:1">
      <c r="A277" s="1"/>
    </row>
    <row r="278" spans="1:1">
      <c r="A278" s="1"/>
    </row>
    <row r="279" spans="1:1">
      <c r="A279" s="1"/>
    </row>
    <row r="280" spans="1:1">
      <c r="A280" s="1"/>
    </row>
    <row r="281" spans="1:1">
      <c r="A281" s="1"/>
    </row>
    <row r="282" spans="1:1">
      <c r="A282" s="1"/>
    </row>
    <row r="283" spans="1:1">
      <c r="A283" s="1"/>
    </row>
    <row r="284" spans="1:1">
      <c r="A284" s="1"/>
    </row>
    <row r="285" spans="1:1">
      <c r="A285" s="1"/>
    </row>
    <row r="286" spans="1:1">
      <c r="A286" s="1"/>
    </row>
    <row r="287" spans="1:1">
      <c r="A287" s="1"/>
    </row>
    <row r="288" spans="1:1">
      <c r="A288" s="1"/>
    </row>
    <row r="289" spans="1:1">
      <c r="A289" s="1"/>
    </row>
    <row r="290" spans="1:1">
      <c r="A290" s="1"/>
    </row>
    <row r="291" spans="1:1">
      <c r="A291" s="1"/>
    </row>
    <row r="292" spans="1:1">
      <c r="A292" s="1"/>
    </row>
    <row r="293" spans="1:1">
      <c r="A293" s="1"/>
    </row>
    <row r="294" spans="1:1">
      <c r="A294" s="1"/>
    </row>
    <row r="295" spans="1:1">
      <c r="A295" s="1"/>
    </row>
    <row r="296" spans="1:1">
      <c r="A296" s="1"/>
    </row>
    <row r="297" spans="1:1">
      <c r="A297" s="1"/>
    </row>
    <row r="298" spans="1:1">
      <c r="A298" s="1"/>
    </row>
    <row r="299" spans="1:1">
      <c r="A299" s="1"/>
    </row>
    <row r="300" spans="1:1">
      <c r="A300" s="1"/>
    </row>
    <row r="301" spans="1:1">
      <c r="A301" s="1"/>
    </row>
    <row r="302" spans="1:1">
      <c r="A302" s="1"/>
    </row>
    <row r="303" spans="1:1">
      <c r="A303" s="1"/>
    </row>
    <row r="304" spans="1:1">
      <c r="A304" s="1"/>
    </row>
    <row r="305" spans="1:1">
      <c r="A305" s="1"/>
    </row>
    <row r="306" spans="1:1">
      <c r="A306" s="1"/>
    </row>
    <row r="307" spans="1:1">
      <c r="A307" s="1"/>
    </row>
    <row r="308" spans="1:1">
      <c r="A308" s="1"/>
    </row>
    <row r="309" spans="1:1">
      <c r="A309" s="1"/>
    </row>
    <row r="310" spans="1:1">
      <c r="A310" s="1"/>
    </row>
    <row r="311" spans="1:1">
      <c r="A311" s="1"/>
    </row>
    <row r="312" spans="1:1">
      <c r="A312" s="1"/>
    </row>
    <row r="313" spans="1:1">
      <c r="A313" s="1"/>
    </row>
    <row r="314" spans="1:1">
      <c r="A314" s="1"/>
    </row>
    <row r="315" spans="1:1">
      <c r="A315" s="1"/>
    </row>
    <row r="316" spans="1:1">
      <c r="A316" s="1"/>
    </row>
    <row r="317" spans="1:1">
      <c r="A317" s="1"/>
    </row>
    <row r="318" spans="1:1">
      <c r="A318" s="1"/>
    </row>
    <row r="319" spans="1:1">
      <c r="A319" s="1"/>
    </row>
    <row r="320" spans="1:1">
      <c r="A320" s="1"/>
    </row>
    <row r="321" spans="1:1">
      <c r="A321" s="1"/>
    </row>
    <row r="322" spans="1:1">
      <c r="A322" s="1"/>
    </row>
    <row r="323" spans="1:1">
      <c r="A323" s="1"/>
    </row>
    <row r="324" spans="1:1">
      <c r="A324" s="1"/>
    </row>
    <row r="325" spans="1:1">
      <c r="A325" s="1"/>
    </row>
    <row r="326" spans="1:1">
      <c r="A326" s="1"/>
    </row>
    <row r="327" spans="1:1">
      <c r="A327" s="1"/>
    </row>
    <row r="328" spans="1:1">
      <c r="A328" s="1"/>
    </row>
    <row r="329" spans="1:1">
      <c r="A329" s="1"/>
    </row>
    <row r="330" spans="1:1">
      <c r="A330" s="1"/>
    </row>
    <row r="331" spans="1:1">
      <c r="A331" s="1"/>
    </row>
    <row r="332" spans="1:1">
      <c r="A332" s="1"/>
    </row>
    <row r="333" spans="1:1">
      <c r="A333" s="1"/>
    </row>
    <row r="334" spans="1:1">
      <c r="A334" s="1"/>
    </row>
    <row r="335" spans="1:1">
      <c r="A335" s="1"/>
    </row>
    <row r="336" spans="1:1">
      <c r="A336" s="1"/>
    </row>
    <row r="337" spans="1:1">
      <c r="A337" s="1"/>
    </row>
    <row r="338" spans="1:1">
      <c r="A338" s="1"/>
    </row>
    <row r="339" spans="1:1">
      <c r="A339" s="1"/>
    </row>
    <row r="340" spans="1:1">
      <c r="A340" s="1"/>
    </row>
    <row r="341" spans="1:1">
      <c r="A341" s="1"/>
    </row>
    <row r="342" spans="1:1">
      <c r="A342" s="1"/>
    </row>
    <row r="343" spans="1:1">
      <c r="A343" s="1"/>
    </row>
    <row r="344" spans="1:1">
      <c r="A344" s="1"/>
    </row>
    <row r="345" spans="1:1">
      <c r="A345" s="1"/>
    </row>
    <row r="346" spans="1:1">
      <c r="A346" s="1"/>
    </row>
    <row r="347" spans="1:1">
      <c r="A347" s="1"/>
    </row>
    <row r="348" spans="1:1">
      <c r="A348" s="1"/>
    </row>
  </sheetData>
  <sheetProtection password="A49F" sheet="1" objects="1" scenarios="1"/>
  <mergeCells count="2">
    <mergeCell ref="A5:A18"/>
    <mergeCell ref="A19:A28"/>
  </mergeCells>
  <pageMargins left="0.7" right="0.7" top="0.75" bottom="0.75" header="0.3" footer="0.3"/>
  <pageSetup scale="8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11</vt:i4>
      </vt:variant>
    </vt:vector>
  </HeadingPairs>
  <TitlesOfParts>
    <vt:vector size="22" baseType="lpstr">
      <vt:lpstr>Instructions</vt:lpstr>
      <vt:lpstr>1-n for CI for m</vt:lpstr>
      <vt:lpstr>2-n for CI for p</vt:lpstr>
      <vt:lpstr>3-n for CI for md</vt:lpstr>
      <vt:lpstr>4-n1,n2 for CI for (m1-m2)</vt:lpstr>
      <vt:lpstr>5-n1,n2 for CI for (p1-p2)</vt:lpstr>
      <vt:lpstr>6-n for Test for m</vt:lpstr>
      <vt:lpstr>7-n for Test for p</vt:lpstr>
      <vt:lpstr>8-n for Test for md</vt:lpstr>
      <vt:lpstr>9-n1,n2 for Test for (m1-m2)</vt:lpstr>
      <vt:lpstr>10-n1,n2 for Test for (p1-p2)</vt:lpstr>
      <vt:lpstr>'10-n1,n2 for Test for (p1-p2)'!Print_Area</vt:lpstr>
      <vt:lpstr>'1-n for CI for m'!Print_Area</vt:lpstr>
      <vt:lpstr>'2-n for CI for p'!Print_Area</vt:lpstr>
      <vt:lpstr>'3-n for CI for md'!Print_Area</vt:lpstr>
      <vt:lpstr>'4-n1,n2 for CI for (m1-m2)'!Print_Area</vt:lpstr>
      <vt:lpstr>'5-n1,n2 for CI for (p1-p2)'!Print_Area</vt:lpstr>
      <vt:lpstr>'6-n for Test for m'!Print_Area</vt:lpstr>
      <vt:lpstr>'7-n for Test for p'!Print_Area</vt:lpstr>
      <vt:lpstr>'8-n for Test for md'!Print_Area</vt:lpstr>
      <vt:lpstr>'9-n1,n2 for Test for (m1-m2)'!Print_Area</vt:lpstr>
      <vt:lpstr>Instructions!Print_Area</vt:lpstr>
    </vt:vector>
  </TitlesOfParts>
  <Company>Boston University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Sullivan, Lisa</dc:creator>
  <cp:lastModifiedBy>Sullivan, Lisa</cp:lastModifiedBy>
  <cp:lastPrinted>2011-03-09T17:33:24Z</cp:lastPrinted>
  <dcterms:created xsi:type="dcterms:W3CDTF">2007-02-12T01:29:35Z</dcterms:created>
  <dcterms:modified xsi:type="dcterms:W3CDTF">2011-03-10T13:51:48Z</dcterms:modified>
</cp:coreProperties>
</file>